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defaultThemeVersion="124226"/>
  <workbookProtection workbookPassword="E11D" lockStructure="1"/>
  <bookViews>
    <workbookView xWindow="0" yWindow="-15" windowWidth="12075" windowHeight="8145" tabRatio="932"/>
  </bookViews>
  <sheets>
    <sheet name="Présentation" sheetId="3" r:id="rId1"/>
    <sheet name="Coordonnées" sheetId="12" r:id="rId2"/>
    <sheet name="4A-V1" sheetId="5" r:id="rId3"/>
    <sheet name="4A-V2" sheetId="13" r:id="rId4"/>
    <sheet name="4A-V3" sheetId="14" r:id="rId5"/>
    <sheet name="Résumé" sheetId="11" r:id="rId6"/>
    <sheet name="Agressivité" sheetId="7" r:id="rId7"/>
    <sheet name="Anxiété" sheetId="8" r:id="rId8"/>
    <sheet name="Attachement" sheetId="9" r:id="rId9"/>
    <sheet name="Autocontrôles" sheetId="10" r:id="rId10"/>
  </sheets>
  <calcPr calcId="145621"/>
</workbook>
</file>

<file path=xl/calcChain.xml><?xml version="1.0" encoding="utf-8"?>
<calcChain xmlns="http://schemas.openxmlformats.org/spreadsheetml/2006/main">
  <c r="N53" i="5" l="1"/>
  <c r="B54" i="14" l="1"/>
  <c r="B54" i="13"/>
  <c r="P53" i="14"/>
  <c r="O53" i="14"/>
  <c r="N53" i="14"/>
  <c r="O53" i="13"/>
  <c r="N53" i="13"/>
  <c r="B54" i="5"/>
  <c r="B53" i="5"/>
  <c r="G16" i="12" l="1"/>
  <c r="G15" i="12"/>
  <c r="E16" i="12"/>
  <c r="E15" i="12"/>
  <c r="C16" i="12"/>
  <c r="C15" i="12"/>
  <c r="G4" i="5" l="1"/>
  <c r="G10" i="13" l="1"/>
  <c r="E12" i="11" s="1"/>
  <c r="B53" i="14"/>
  <c r="G51" i="14"/>
  <c r="F50" i="11" s="1"/>
  <c r="G49" i="14"/>
  <c r="F48" i="11" s="1"/>
  <c r="G47" i="14"/>
  <c r="F46" i="11" s="1"/>
  <c r="G45" i="14"/>
  <c r="F44" i="11" s="1"/>
  <c r="G43" i="14"/>
  <c r="G38" i="14"/>
  <c r="F38" i="11" s="1"/>
  <c r="G36" i="14"/>
  <c r="F36" i="11" s="1"/>
  <c r="G34" i="14"/>
  <c r="F34" i="11" s="1"/>
  <c r="G32" i="14"/>
  <c r="F32" i="11" s="1"/>
  <c r="G30" i="14"/>
  <c r="G25" i="14"/>
  <c r="F26" i="11" s="1"/>
  <c r="G24" i="14"/>
  <c r="G23" i="14"/>
  <c r="F24" i="11" s="1"/>
  <c r="G21" i="14"/>
  <c r="F22" i="11" s="1"/>
  <c r="G19" i="14"/>
  <c r="F20" i="11" s="1"/>
  <c r="G17" i="14"/>
  <c r="F18" i="11" s="1"/>
  <c r="G12" i="14"/>
  <c r="F14" i="11" s="1"/>
  <c r="G10" i="14"/>
  <c r="F12" i="11" s="1"/>
  <c r="G8" i="14"/>
  <c r="F10" i="11" s="1"/>
  <c r="G6" i="14"/>
  <c r="F8" i="11" s="1"/>
  <c r="G4" i="14"/>
  <c r="F6" i="11" s="1"/>
  <c r="B53" i="13"/>
  <c r="G51" i="13"/>
  <c r="E50" i="11" s="1"/>
  <c r="G49" i="13"/>
  <c r="E48" i="11" s="1"/>
  <c r="G47" i="13"/>
  <c r="E46" i="11" s="1"/>
  <c r="G45" i="13"/>
  <c r="E44" i="11" s="1"/>
  <c r="G43" i="13"/>
  <c r="E42" i="11" s="1"/>
  <c r="G38" i="13"/>
  <c r="E38" i="11" s="1"/>
  <c r="G36" i="13"/>
  <c r="E36" i="11" s="1"/>
  <c r="G34" i="13"/>
  <c r="E34" i="11" s="1"/>
  <c r="G32" i="13"/>
  <c r="E32" i="11" s="1"/>
  <c r="G30" i="13"/>
  <c r="E30" i="11" s="1"/>
  <c r="G25" i="13"/>
  <c r="E26" i="11" s="1"/>
  <c r="G24" i="13"/>
  <c r="G23" i="13"/>
  <c r="E24" i="11" s="1"/>
  <c r="G21" i="13"/>
  <c r="E22" i="11" s="1"/>
  <c r="G19" i="13"/>
  <c r="E20" i="11" s="1"/>
  <c r="G17" i="13"/>
  <c r="E18" i="11" s="1"/>
  <c r="G12" i="13"/>
  <c r="E14" i="11" s="1"/>
  <c r="G8" i="13"/>
  <c r="E10" i="11" s="1"/>
  <c r="G6" i="13"/>
  <c r="E8" i="11" s="1"/>
  <c r="G4" i="13"/>
  <c r="G28" i="14" l="1"/>
  <c r="F30" i="11"/>
  <c r="G41" i="14"/>
  <c r="F42" i="11"/>
  <c r="G41" i="13"/>
  <c r="G15" i="14"/>
  <c r="G2" i="14"/>
  <c r="G28" i="13"/>
  <c r="G15" i="13"/>
  <c r="G2" i="13"/>
  <c r="N7" i="13" s="1"/>
  <c r="E6" i="11"/>
  <c r="F28" i="11" l="1"/>
  <c r="P7" i="14"/>
  <c r="Q7" i="14"/>
  <c r="F40" i="11"/>
  <c r="O7" i="14"/>
  <c r="F16" i="11"/>
  <c r="Q7" i="13"/>
  <c r="E40" i="11"/>
  <c r="P7" i="13"/>
  <c r="E28" i="11"/>
  <c r="O7" i="13"/>
  <c r="E16" i="11"/>
  <c r="G53" i="14"/>
  <c r="N7" i="14"/>
  <c r="F4" i="11"/>
  <c r="E4" i="11"/>
  <c r="G53" i="13"/>
  <c r="F52" i="11" l="1"/>
  <c r="E52" i="11"/>
  <c r="G51" i="5"/>
  <c r="G49" i="5"/>
  <c r="G47" i="5"/>
  <c r="G45" i="5"/>
  <c r="G43" i="5"/>
  <c r="D42" i="11" s="1"/>
  <c r="G38" i="5"/>
  <c r="G36" i="5"/>
  <c r="G34" i="5"/>
  <c r="G32" i="5"/>
  <c r="G30" i="5"/>
  <c r="G25" i="5"/>
  <c r="G23" i="5"/>
  <c r="G21" i="5"/>
  <c r="G19" i="5"/>
  <c r="G17" i="5"/>
  <c r="G12" i="5"/>
  <c r="G10" i="5"/>
  <c r="G8" i="5"/>
  <c r="G6" i="5"/>
  <c r="G2" i="5" l="1"/>
  <c r="J35" i="12"/>
  <c r="D48" i="11" l="1"/>
  <c r="D46" i="11"/>
  <c r="D44" i="11"/>
  <c r="D38" i="11"/>
  <c r="D36" i="11"/>
  <c r="D34" i="11"/>
  <c r="D32" i="11"/>
  <c r="D30" i="11"/>
  <c r="D26" i="11"/>
  <c r="G24" i="5"/>
  <c r="D24" i="11"/>
  <c r="D22" i="11"/>
  <c r="D20" i="11"/>
  <c r="D18" i="11"/>
  <c r="D14" i="11"/>
  <c r="D12" i="11"/>
  <c r="D10" i="11" l="1"/>
  <c r="D8" i="11"/>
  <c r="G28" i="5"/>
  <c r="G15" i="5"/>
  <c r="C28" i="13" l="1"/>
  <c r="C28" i="14"/>
  <c r="C15" i="13"/>
  <c r="C15" i="14"/>
  <c r="P7" i="5"/>
  <c r="D28" i="11"/>
  <c r="O7" i="5"/>
  <c r="D16" i="11"/>
  <c r="D50" i="11" l="1"/>
  <c r="G41" i="5"/>
  <c r="Q7" i="5" l="1"/>
  <c r="C41" i="13"/>
  <c r="C41" i="14"/>
  <c r="D40" i="11"/>
  <c r="D6" i="11"/>
  <c r="C2" i="13" l="1"/>
  <c r="C2" i="5" l="1"/>
  <c r="I53" i="5" s="1"/>
  <c r="N7" i="5"/>
  <c r="G53" i="5"/>
  <c r="C53" i="13" s="1"/>
  <c r="D4" i="11"/>
  <c r="D52" i="11" s="1"/>
  <c r="C2" i="14"/>
  <c r="C53" i="14" s="1"/>
  <c r="I53" i="13"/>
  <c r="I53" i="14" l="1"/>
</calcChain>
</file>

<file path=xl/sharedStrings.xml><?xml version="1.0" encoding="utf-8"?>
<sst xmlns="http://schemas.openxmlformats.org/spreadsheetml/2006/main" count="727" uniqueCount="318">
  <si>
    <t>Agressivité</t>
  </si>
  <si>
    <t xml:space="preserve">Facile avec tout le monde </t>
  </si>
  <si>
    <t>Ni grognement, ni morsure</t>
  </si>
  <si>
    <t xml:space="preserve">Assez facile                                 </t>
  </si>
  <si>
    <t>Quelques grognements</t>
  </si>
  <si>
    <t>Position de soumission</t>
  </si>
  <si>
    <t>Possible</t>
  </si>
  <si>
    <t>Grognements et pincements</t>
  </si>
  <si>
    <t>Anxiété</t>
  </si>
  <si>
    <t>Attachement</t>
  </si>
  <si>
    <t>Difficile, possible avec 1 seul</t>
  </si>
  <si>
    <t>Morsures sans gravité</t>
  </si>
  <si>
    <t>Avec humains familiers</t>
  </si>
  <si>
    <t>Impossible</t>
  </si>
  <si>
    <t>Morsures vulnérantes</t>
  </si>
  <si>
    <t>Avec étrangers</t>
  </si>
  <si>
    <t>Agressions ponctuelles contrôlées</t>
  </si>
  <si>
    <t>Menaces ciblées (sexe, taille, couleur…)</t>
  </si>
  <si>
    <t>Avec les chiens</t>
  </si>
  <si>
    <t>Bagarres ciblées (sexe, taille, couleur…)</t>
  </si>
  <si>
    <t>Bagarres, menaces avec tout individu</t>
  </si>
  <si>
    <t>Avec les autres animaux</t>
  </si>
  <si>
    <t>Aucune agressivité</t>
  </si>
  <si>
    <t>Jamais</t>
  </si>
  <si>
    <t>Semble parfois les craindre, grogne</t>
  </si>
  <si>
    <t>Rares cas</t>
  </si>
  <si>
    <t>Jeux ambigus</t>
  </si>
  <si>
    <t>Situations identifiées</t>
  </si>
  <si>
    <t>Chasse sans succès</t>
  </si>
  <si>
    <t>Nombreuses situations</t>
  </si>
  <si>
    <t>Chasse et attrape parfois</t>
  </si>
  <si>
    <t>Moindre situation inhabituelle</t>
  </si>
  <si>
    <t>Pour rester seul</t>
  </si>
  <si>
    <t>Parfaitement possible</t>
  </si>
  <si>
    <t>Facile, amical</t>
  </si>
  <si>
    <t>Rares réactions indésirables, mineures</t>
  </si>
  <si>
    <t>Généralement à l'aise mais a ses têtes</t>
  </si>
  <si>
    <t>Peur de certaines situations</t>
  </si>
  <si>
    <t>Réactions indésirables limitées</t>
  </si>
  <si>
    <t>Parfois mal à l'aise</t>
  </si>
  <si>
    <t>Réactions indésirables fréquentes, marquées</t>
  </si>
  <si>
    <t>Inquiet, peu sociable</t>
  </si>
  <si>
    <t>Contact avec les humains</t>
  </si>
  <si>
    <t>Réactions constantes, très fortes</t>
  </si>
  <si>
    <t>Evite tout humain  inconnu</t>
  </si>
  <si>
    <t>Curieux, amical</t>
  </si>
  <si>
    <t>Excellente, pas de manifestation</t>
  </si>
  <si>
    <t>Contact avec les animaux</t>
  </si>
  <si>
    <t>Va au contact prudemment</t>
  </si>
  <si>
    <t>Bonne, manif. organiques faibles, transitoires</t>
  </si>
  <si>
    <t>Parfois du mal à s'adapter / manif. org. mineures</t>
  </si>
  <si>
    <t>Adaptabilité</t>
  </si>
  <si>
    <t xml:space="preserve">Change difficilement, manif. org. marquées </t>
  </si>
  <si>
    <t>Evite tout animal  inconnu</t>
  </si>
  <si>
    <t>Très difficile, manif. org. fortes (syst. ou violent)</t>
  </si>
  <si>
    <t>Content si un membre du groupe est présent</t>
  </si>
  <si>
    <t>Pas de manifestation</t>
  </si>
  <si>
    <t>Préférence nette pour un membre du groupe</t>
  </si>
  <si>
    <t>Ok si chez lui</t>
  </si>
  <si>
    <t>Ne paraît pas très attaché</t>
  </si>
  <si>
    <t>Inquiet si tout le monde s'en va</t>
  </si>
  <si>
    <t>Attachement au groupe</t>
  </si>
  <si>
    <t>Manifestations exagérées à l'accueil</t>
  </si>
  <si>
    <t>Inquiet si une personne s'en va</t>
  </si>
  <si>
    <t>Peut suivre n'importe qui (ou fugue)</t>
  </si>
  <si>
    <t>Ne supporte pas l'absence d'une personne</t>
  </si>
  <si>
    <t>Réaction à la séparation</t>
  </si>
  <si>
    <t>Dans son panier, seul</t>
  </si>
  <si>
    <t>A l'aise, explore loin, revient, prend contact</t>
  </si>
  <si>
    <t>Avec un autre être vivant</t>
  </si>
  <si>
    <t>Plus à l'aise avec familiers, ne s'éloigne jamais</t>
  </si>
  <si>
    <t>Lieu de repos actuel</t>
  </si>
  <si>
    <t>A vue d'un humain</t>
  </si>
  <si>
    <t xml:space="preserve">Reste à vue, contacts sous couvert du maître </t>
  </si>
  <si>
    <t xml:space="preserve">Au contact d'un membre du groupe </t>
  </si>
  <si>
    <t>Contact hésitant ambigu avec familiers ou non</t>
  </si>
  <si>
    <t>Contact - Exploration</t>
  </si>
  <si>
    <t>Contact d'une seule personne</t>
  </si>
  <si>
    <t xml:space="preserve">Fuit le contact avec les membres du groupe                                                       </t>
  </si>
  <si>
    <t>Régulières, fréquentes, agréables pour les 2</t>
  </si>
  <si>
    <t>Rare, pertinent</t>
  </si>
  <si>
    <t>Manifestations de tendresse</t>
  </si>
  <si>
    <t xml:space="preserve">Satisfaisant </t>
  </si>
  <si>
    <t>Pas problématique</t>
  </si>
  <si>
    <t>Contacts limités, peu de lien</t>
  </si>
  <si>
    <t>Ennuyeux dans certaines conditions (voiture…)</t>
  </si>
  <si>
    <t>Pas de contacts agréables</t>
  </si>
  <si>
    <t>Très fréquent</t>
  </si>
  <si>
    <t>Chien "pot de colle", étouffant</t>
  </si>
  <si>
    <t>Insupportable</t>
  </si>
  <si>
    <t>Vocalises (aboie, gémit…)</t>
  </si>
  <si>
    <t>Ennuyeux dans certaines conditions (arrivées…)</t>
  </si>
  <si>
    <t>Ennuyeux dans certaines conditions (attention…)</t>
  </si>
  <si>
    <t>Saute sur les gens</t>
  </si>
  <si>
    <t>Difficile à contrôler</t>
  </si>
  <si>
    <t>Fréquent et pénible</t>
  </si>
  <si>
    <t>Détruit des objets</t>
  </si>
  <si>
    <t>Egratignures ou bleus</t>
  </si>
  <si>
    <t>Le faisait, le fait moins souvent</t>
  </si>
  <si>
    <t>Quart d'heure de folie</t>
  </si>
  <si>
    <t>Peut encore être très brutal dans le contact</t>
  </si>
  <si>
    <t>Fréquents, fatigants</t>
  </si>
  <si>
    <t>Moments d'excitations</t>
  </si>
  <si>
    <t>Systématiquement brutal</t>
  </si>
  <si>
    <t>Score Total</t>
  </si>
  <si>
    <t>GRILLE 4 A</t>
  </si>
  <si>
    <t>Plusieurs onglets sont à la disposition du vétérinaire utilisant la grille 4A :</t>
  </si>
  <si>
    <t>onglet "Coordonnées"</t>
  </si>
  <si>
    <t>onglet 4A-V1</t>
  </si>
  <si>
    <t>différents menus déroulants à utiliser concernant les quatre axes du comportement du chien lors de la première consultation</t>
  </si>
  <si>
    <t>onglet 4A-V2</t>
  </si>
  <si>
    <t>différents menus déroulants à utiliser concernant les quatre axes du comportement du chien lors de la deuxième consultation</t>
  </si>
  <si>
    <t>onglet 4A-V3</t>
  </si>
  <si>
    <t>différents menus déroulants à utiliser concernant les quatre axes du comportement du chien lors de la troisième consultation</t>
  </si>
  <si>
    <t>onglet Agressivité</t>
  </si>
  <si>
    <t>onglet Anxiété</t>
  </si>
  <si>
    <t>onglet Attachement</t>
  </si>
  <si>
    <t>onglet Résumé</t>
  </si>
  <si>
    <t>tableau reprenant les données chiffrées des différentes consultations</t>
  </si>
  <si>
    <t xml:space="preserve">* </t>
  </si>
  <si>
    <t xml:space="preserve">Claude Béata (DMV, DIE Vet. Comp., Dip. ECVBM-CA) </t>
  </si>
  <si>
    <t>**</t>
  </si>
  <si>
    <t>https://www.zoopsy.com/</t>
  </si>
  <si>
    <t>Praticien</t>
  </si>
  <si>
    <t>Familiale, équilibrée</t>
  </si>
  <si>
    <t>Nom Client</t>
  </si>
  <si>
    <t>Industrielle Standard</t>
  </si>
  <si>
    <t>Animalerie</t>
  </si>
  <si>
    <t>Industrielle Premium</t>
  </si>
  <si>
    <t>Particulier</t>
  </si>
  <si>
    <t>Nom Chien</t>
  </si>
  <si>
    <t>A.P.A</t>
  </si>
  <si>
    <t>Inconnu</t>
  </si>
  <si>
    <t xml:space="preserve">Femelle </t>
  </si>
  <si>
    <t>Femelle ovariectomisée</t>
  </si>
  <si>
    <t>Mâle</t>
  </si>
  <si>
    <t>Habitat</t>
  </si>
  <si>
    <t>Mâle castré</t>
  </si>
  <si>
    <t>Lieu acquisition</t>
  </si>
  <si>
    <t>Environnement</t>
  </si>
  <si>
    <t>Appartement</t>
  </si>
  <si>
    <t>Pavillon</t>
  </si>
  <si>
    <t>Campagne</t>
  </si>
  <si>
    <t>Alimentation</t>
  </si>
  <si>
    <t>Motif de consultation</t>
  </si>
  <si>
    <t>Annotations explicatives sur l'axe "AGRESSIVITE"</t>
  </si>
  <si>
    <t>* Position de soumission :</t>
  </si>
  <si>
    <t xml:space="preserve">Le chien cède-t-il face à une contrainte verbale (ordre) ou physique (contention forcée), cède-t-il lors d’un conflit ou lorsqu’il se fait gronder ? </t>
  </si>
  <si>
    <r>
      <t xml:space="preserve">Le vétérinaire recherche ici la </t>
    </r>
    <r>
      <rPr>
        <b/>
        <sz val="10"/>
        <rFont val="Verdana"/>
        <family val="2"/>
      </rPr>
      <t>capacité du chien  à s’inhiber devant un message d’autorité</t>
    </r>
    <r>
      <rPr>
        <sz val="10"/>
        <rFont val="Verdana"/>
        <family val="2"/>
      </rPr>
      <t>, qu’il soit verbal ou physique.</t>
    </r>
  </si>
  <si>
    <t>La position de soumission typique (chien couché de côté ou sur le dos) est rare. La soumission et l’inhibition se manifestent également lorsque le chien s’aplatit, est voûté avec les oreilles basses, voire s'éloigne dans cette attitude.</t>
  </si>
  <si>
    <t>Lors de contrainte physique, le relâchement musculaire signe également la soumission.</t>
  </si>
  <si>
    <t>Les contraintes à explorer peuvent exister à la maison, chez le toiletteur, le vétérinaire, à l’éducation…</t>
  </si>
  <si>
    <r>
      <rPr>
        <b/>
        <sz val="10"/>
        <rFont val="Verdana"/>
        <family val="2"/>
      </rPr>
      <t>« Impossible »</t>
    </r>
    <r>
      <rPr>
        <sz val="10"/>
        <rFont val="Verdana"/>
        <family val="2"/>
      </rPr>
      <t xml:space="preserve"> : le chien ne tolère aucune contrainte, il obéit et se laisse faire que s’il l’a décidé, il ne cède jamais devant une personne ou un autre chien : il se débat et/ou tente d’agresser jusqu’à ce que la contrainte disparaisse.</t>
    </r>
  </si>
  <si>
    <t>** Avec humains familiers :</t>
  </si>
  <si>
    <t xml:space="preserve">Le chien a-t-il déjà montré de l’agressivité envers les gens qu’il connaît ? </t>
  </si>
  <si>
    <t>*** Avec étrangers :</t>
  </si>
  <si>
    <t xml:space="preserve">Le chien a-t-il déjà montré de l’agressivité envers des personnes étrangères ? </t>
  </si>
  <si>
    <r>
      <t xml:space="preserve">Il est important de rechercher tout </t>
    </r>
    <r>
      <rPr>
        <b/>
        <sz val="10"/>
        <rFont val="Verdana"/>
        <family val="2"/>
      </rPr>
      <t>grognement</t>
    </r>
    <r>
      <rPr>
        <sz val="10"/>
        <rFont val="Verdana"/>
        <family val="2"/>
      </rPr>
      <t>, même anecdotique, car les propriétaires ont souvent tendance à « excuser » le chien lorsqu’il ne fait que grogner sans mordre.</t>
    </r>
  </si>
  <si>
    <t>**** Avec les chiens :</t>
  </si>
  <si>
    <t xml:space="preserve">Comment le chien réagit-il avec d'autres chiens ? </t>
  </si>
  <si>
    <r>
      <rPr>
        <b/>
        <sz val="10"/>
        <rFont val="Verdana"/>
        <family val="2"/>
      </rPr>
      <t>« Agressions ponctuelles contrôlées »</t>
    </r>
    <r>
      <rPr>
        <sz val="10"/>
        <rFont val="Verdana"/>
        <family val="2"/>
      </rPr>
      <t xml:space="preserve"> est choisi si le chien a menacé quelques fois un autre chien, ou s’il s’est quelques fois battu, sans que l’épisode n’ait été suivi de lésions physiques sur l’un des chiens concernés.</t>
    </r>
  </si>
  <si>
    <r>
      <rPr>
        <b/>
        <sz val="10"/>
        <rFont val="Verdana"/>
        <family val="2"/>
      </rPr>
      <t xml:space="preserve">« Menaces ciblées » </t>
    </r>
    <r>
      <rPr>
        <sz val="10"/>
        <rFont val="Verdana"/>
        <family val="2"/>
      </rPr>
      <t>est choisi lorsque le chien menace (aboiements, grognements, charge) fréquemment les chiens, ou lorsqu’il menace systématiquement une catégorie de chiens.</t>
    </r>
  </si>
  <si>
    <r>
      <rPr>
        <b/>
        <sz val="10"/>
        <rFont val="Verdana"/>
        <family val="2"/>
      </rPr>
      <t xml:space="preserve">« Bagarres ciblées » </t>
    </r>
    <r>
      <rPr>
        <sz val="10"/>
        <rFont val="Verdana"/>
        <family val="2"/>
      </rPr>
      <t>est choisi lorsque le chien s’est fréquemment battu, ou qu’il tend à se battre systématiquement avec une catégorie de chiens. Ce type de chien n’a généralement plus beaucoup l’occasion de se battre si les propriétaires évitent les situations à risque. Il est donc nécessaire ici de questionner le propriétaire sur l’historique de son animal.</t>
    </r>
  </si>
  <si>
    <r>
      <rPr>
        <b/>
        <sz val="10"/>
        <rFont val="Verdana"/>
        <family val="2"/>
      </rPr>
      <t>« Bagarres, menaces avec tout individu »</t>
    </r>
    <r>
      <rPr>
        <sz val="10"/>
        <rFont val="Verdana"/>
        <family val="2"/>
      </rPr>
      <t xml:space="preserve"> est choisi lorsqu’aucune relation n’est possible, avec un autre chien, sans menace ou conflit.</t>
    </r>
  </si>
  <si>
    <t xml:space="preserve">***** Avec les autres animaux : </t>
  </si>
  <si>
    <t xml:space="preserve">Comment le chien réagit-il avec d'autres espèces animales ? </t>
  </si>
  <si>
    <t>Cette question vise à définir les relations inter-spécifiques du chien dans son environnement quotidien.</t>
  </si>
  <si>
    <t>Certains chiens ne côtoient aucune espèce autre qu’humaine ou canine, et en l’absence de données complémentaires, le choix « jeux ambigus » doit être choisi.</t>
  </si>
  <si>
    <r>
      <rPr>
        <b/>
        <sz val="10"/>
        <rFont val="Verdana"/>
        <family val="2"/>
      </rPr>
      <t>« Semble parfois les craindre, grogne »</t>
    </r>
    <r>
      <rPr>
        <sz val="10"/>
        <rFont val="Verdana"/>
        <family val="2"/>
      </rPr>
      <t xml:space="preserve"> est choisi si le chien est mal à l’aise, se fige, grogne, manifeste de la peur…</t>
    </r>
  </si>
  <si>
    <r>
      <rPr>
        <b/>
        <sz val="10"/>
        <rFont val="Verdana"/>
        <family val="2"/>
      </rPr>
      <t>« Jeux ambigus »</t>
    </r>
    <r>
      <rPr>
        <sz val="10"/>
        <rFont val="Verdana"/>
        <family val="2"/>
      </rPr>
      <t xml:space="preserve"> correspond aux chiens pour lesquels la réaction (jeu, chasse, indifférence) est inconstante, ou pour les chiens qui semblent jouer mais ont déjà blessé légèrement au cours du jeu.</t>
    </r>
  </si>
  <si>
    <r>
      <rPr>
        <b/>
        <sz val="10"/>
        <rFont val="Verdana"/>
        <family val="2"/>
      </rPr>
      <t xml:space="preserve">« Chasse sans succès » </t>
    </r>
    <r>
      <rPr>
        <sz val="10"/>
        <rFont val="Verdana"/>
        <family val="2"/>
      </rPr>
      <t>est choisi pour un chien qui, par exemple, déclenche systématiquement une course derrière tout chat (lapin…) qui traverse le jardin mais n’en a jamais attrapé.</t>
    </r>
  </si>
  <si>
    <r>
      <rPr>
        <b/>
        <sz val="10"/>
        <rFont val="Verdana"/>
        <family val="2"/>
      </rPr>
      <t>« Chasse et attrape parfois »</t>
    </r>
    <r>
      <rPr>
        <sz val="10"/>
        <rFont val="Verdana"/>
        <family val="2"/>
      </rPr>
      <t xml:space="preserve"> correspond aux chiens qui chassent et ont déjà blessé voire tué un autre animal.</t>
    </r>
  </si>
  <si>
    <t>Annotations explicatives sur l'axe "ANXIETE"</t>
  </si>
  <si>
    <t>Annotations explicatives sur l'axe "ATTACHEMENT"</t>
  </si>
  <si>
    <t>4A</t>
  </si>
  <si>
    <t>V1</t>
  </si>
  <si>
    <t>V2</t>
  </si>
  <si>
    <t>V3</t>
  </si>
  <si>
    <t>Aboie</t>
  </si>
  <si>
    <t>cases grisées à remplir avec des informations générales concernant le propriétaire et son chien ; différents menus déroulants à utiliser</t>
  </si>
  <si>
    <t>Cette question vise à définir les réactions indésirables que l’animal produit avant, pendant ou après la séparation.</t>
  </si>
  <si>
    <t>* Pour rester seul :</t>
  </si>
  <si>
    <t xml:space="preserve">Le chien présente-t-il des réactions gênantes lorsqu’il est laissé seul ? </t>
  </si>
  <si>
    <r>
      <t xml:space="preserve">Tout comportement indésirable peut être pris en compte, </t>
    </r>
    <r>
      <rPr>
        <b/>
        <sz val="10"/>
        <rFont val="Verdana"/>
        <family val="2"/>
      </rPr>
      <t>du gémissement à peine audible aux destructions</t>
    </r>
    <r>
      <rPr>
        <sz val="10"/>
        <rFont val="Verdana"/>
        <family val="2"/>
      </rPr>
      <t>.</t>
    </r>
  </si>
  <si>
    <r>
      <rPr>
        <b/>
        <sz val="10"/>
        <rFont val="Verdana"/>
        <family val="2"/>
      </rPr>
      <t xml:space="preserve">« Rares réactions indésirables » </t>
    </r>
    <r>
      <rPr>
        <sz val="10"/>
        <rFont val="Verdana"/>
        <family val="2"/>
      </rPr>
      <t>est choisi pour un chien qui a parfois fait de la malpropreté, rarement grignoté un objet, ou qui gémit quelques minutes au départ de son maître, puis se calme.</t>
    </r>
  </si>
  <si>
    <r>
      <rPr>
        <b/>
        <sz val="10"/>
        <rFont val="Verdana"/>
        <family val="2"/>
      </rPr>
      <t>« Réactions limitées »</t>
    </r>
    <r>
      <rPr>
        <sz val="10"/>
        <rFont val="Verdana"/>
        <family val="2"/>
      </rPr>
      <t xml:space="preserve"> est choisi par exemple pour un chien qui va grignoter les objets qui trainent, mais ne le fait pas si tout est rangé, va aboyer pendant un temps limité, ou encore pour le chien qui fait une fête incontrôlée à son maître quand il revient.</t>
    </r>
  </si>
  <si>
    <r>
      <rPr>
        <b/>
        <sz val="10"/>
        <rFont val="Verdana"/>
        <family val="2"/>
      </rPr>
      <t xml:space="preserve">« Réactions fréquentes, marquées » </t>
    </r>
    <r>
      <rPr>
        <sz val="10"/>
        <rFont val="Verdana"/>
        <family val="2"/>
      </rPr>
      <t>: le chien réagit souvent mal à la solitude, et les manifestations sont importantes (aboiements importants, grattage de la porte ou d’un mur avec dégâts physiques sur les objets, poubelle renversée…etc.). Ce peut déjà être un chien qui n'est laissé seul que très rarement pour ce motif.</t>
    </r>
  </si>
  <si>
    <r>
      <rPr>
        <b/>
        <sz val="10"/>
        <rFont val="Verdana"/>
        <family val="2"/>
      </rPr>
      <t>« Réactions constantes, très fortes »</t>
    </r>
    <r>
      <rPr>
        <sz val="10"/>
        <rFont val="Verdana"/>
        <family val="2"/>
      </rPr>
      <t xml:space="preserve"> est choisi pour les chiens que les propriétaires ont généralement renoncé à laisser seuls sous peine de s’exposer à des dégâts conséquents et systématiques.</t>
    </r>
  </si>
  <si>
    <t>** Peur de certaines situations :</t>
  </si>
  <si>
    <t xml:space="preserve">Quelle est la fréquence des peurs dans le quotidien du chien ? </t>
  </si>
  <si>
    <r>
      <rPr>
        <b/>
        <sz val="10"/>
        <rFont val="Verdana"/>
        <family val="2"/>
      </rPr>
      <t xml:space="preserve">« Rares cas » </t>
    </r>
    <r>
      <rPr>
        <sz val="10"/>
        <rFont val="Verdana"/>
        <family val="2"/>
      </rPr>
      <t>est à choisir pour les chiens qui ont présenté quelques peurs devant des personnes ou des situations précises. Ces peurs ne se sont pas répétées.</t>
    </r>
  </si>
  <si>
    <r>
      <rPr>
        <b/>
        <sz val="10"/>
        <rFont val="Verdana"/>
        <family val="2"/>
      </rPr>
      <t>« Situations identifiées »</t>
    </r>
    <r>
      <rPr>
        <sz val="10"/>
        <rFont val="Verdana"/>
        <family val="2"/>
      </rPr>
      <t xml:space="preserve"> doit être choisi pour les chiens qui ont des peurs fréquentes, mais facilement identifiables et constantes face à la situation effrayante : phobies des voitures et des deux-roues, de l’aspirateur, des feux d’artifices, des personnes avec une canne…</t>
    </r>
  </si>
  <si>
    <r>
      <rPr>
        <b/>
        <sz val="10"/>
        <rFont val="Verdana"/>
        <family val="2"/>
      </rPr>
      <t>« Nombreuses situations »</t>
    </r>
    <r>
      <rPr>
        <sz val="10"/>
        <rFont val="Verdana"/>
        <family val="2"/>
      </rPr>
      <t xml:space="preserve"> doit être choisi pour les animaux pour lesquels les peurs sont soit présentes quotidiennement, soit envahissantes au point de ne plus savoir exactement de quoi l’animal a peur.</t>
    </r>
  </si>
  <si>
    <r>
      <rPr>
        <b/>
        <sz val="10"/>
        <rFont val="Verdana"/>
        <family val="2"/>
      </rPr>
      <t xml:space="preserve">« Moindre situation inhabituelle » </t>
    </r>
    <r>
      <rPr>
        <sz val="10"/>
        <rFont val="Verdana"/>
        <family val="2"/>
      </rPr>
      <t>est choisi pour un chien qui semble en peur permanente et ne se stabilise éventuellement que chez lui, en présence des familiers, ou s’il a même peur avec les familiers.</t>
    </r>
  </si>
  <si>
    <t>*** Contact avec les humains :</t>
  </si>
  <si>
    <t>Le chien est-il sociable ou mal à l’aise avec les gens ?</t>
  </si>
  <si>
    <t>Il s’agit de définir ici la fréquence des comportements de malaise que manifeste un chien au contact des personnes. Les comportements de malaise doivent tous être pris en compte : évitement du regard, fuite, tremblements, salivation, hérissement du poil (…), aboiements, voire menace ou morsure.</t>
  </si>
  <si>
    <r>
      <rPr>
        <b/>
        <sz val="10"/>
        <rFont val="Verdana"/>
        <family val="2"/>
      </rPr>
      <t xml:space="preserve">« A ses têtes » </t>
    </r>
    <r>
      <rPr>
        <sz val="10"/>
        <rFont val="Verdana"/>
        <family val="2"/>
      </rPr>
      <t>est choisi lorsqu’un faible nombre de personnes (généralement moins de 5) a déclenché une réaction de peur ou d’agression de la part du chien.</t>
    </r>
  </si>
  <si>
    <r>
      <rPr>
        <b/>
        <sz val="10"/>
        <rFont val="Verdana"/>
        <family val="2"/>
      </rPr>
      <t>« Parfois mal à l’aise »</t>
    </r>
    <r>
      <rPr>
        <sz val="10"/>
        <rFont val="Verdana"/>
        <family val="2"/>
      </rPr>
      <t xml:space="preserve"> est choisi lorsqu’un plus grand nombre de personnes ou une catégorie de personnes (uniformes ou casquette, personnes de couleur, enfants jeunes…) déclenche le comportement de peur ou d’agression.</t>
    </r>
  </si>
  <si>
    <r>
      <rPr>
        <b/>
        <sz val="10"/>
        <rFont val="Verdana"/>
        <family val="2"/>
      </rPr>
      <t xml:space="preserve">« Inquiet, peu sociable » </t>
    </r>
    <r>
      <rPr>
        <sz val="10"/>
        <rFont val="Verdana"/>
        <family val="2"/>
      </rPr>
      <t>est choisi lorsque le chien est plus souvent mal à l’aise qu’amical avec les personnes non familières.</t>
    </r>
  </si>
  <si>
    <r>
      <rPr>
        <b/>
        <sz val="10"/>
        <rFont val="Verdana"/>
        <family val="2"/>
      </rPr>
      <t xml:space="preserve">« Evite tout humain inconnu » </t>
    </r>
    <r>
      <rPr>
        <sz val="10"/>
        <rFont val="Verdana"/>
        <family val="2"/>
      </rPr>
      <t>peut être complété par « agresse ou tente d’agresser tout humain inconnu ». Ce score est choisi a fortiori si le chien évite ou agresse également toute personne connue.</t>
    </r>
  </si>
  <si>
    <t>**** Contact avec les animaux :</t>
  </si>
  <si>
    <t xml:space="preserve">Le chien est-il sociable ou mal à l’aise avec les autres animaux ? </t>
  </si>
  <si>
    <t>Cette catégorie définit le niveau de socialisation du chien testé aux autres chiens, et aux autres animaux. L’agressivité peut être une manifestation mais elle n’est pas la seule : peur, évitement, fuite, aboiements (…) peuvent également être manifestés par un chien peu sociable.</t>
  </si>
  <si>
    <r>
      <rPr>
        <b/>
        <sz val="10"/>
        <rFont val="Verdana"/>
        <family val="2"/>
      </rPr>
      <t xml:space="preserve">« Va au contact prudemment » </t>
    </r>
    <r>
      <rPr>
        <sz val="10"/>
        <rFont val="Verdana"/>
        <family val="2"/>
      </rPr>
      <t>est choisi lorsque le chien semble inquiet et que la prise de contact est d’abord hésitante, ou s’il existe quelques individus qui déclenchent systématiquement une réaction de malaise.</t>
    </r>
  </si>
  <si>
    <r>
      <rPr>
        <b/>
        <sz val="10"/>
        <rFont val="Verdana"/>
        <family val="2"/>
      </rPr>
      <t xml:space="preserve">« Parfois mal à l’aise » </t>
    </r>
    <r>
      <rPr>
        <sz val="10"/>
        <rFont val="Verdana"/>
        <family val="2"/>
      </rPr>
      <t>doit être choisi lorsque les contacts sont régulièrement générateurs de peurs ou d’agression, ou lorsqu’une catégorie d’animaux déclenche des réactions (tous les chats, tous les chiens mâles, tous les petits chiens…)</t>
    </r>
  </si>
  <si>
    <r>
      <rPr>
        <b/>
        <sz val="10"/>
        <rFont val="Verdana"/>
        <family val="2"/>
      </rPr>
      <t xml:space="preserve">« Inquiet, peu sociable » </t>
    </r>
    <r>
      <rPr>
        <sz val="10"/>
        <rFont val="Verdana"/>
        <family val="2"/>
      </rPr>
      <t>doit être choisi si le chien est plus souvent mal à l’aise qu’amical.</t>
    </r>
  </si>
  <si>
    <r>
      <rPr>
        <b/>
        <sz val="10"/>
        <rFont val="Verdana"/>
        <family val="2"/>
      </rPr>
      <t xml:space="preserve">« Evite tout animal inconnu » </t>
    </r>
    <r>
      <rPr>
        <sz val="10"/>
        <rFont val="Verdana"/>
        <family val="2"/>
      </rPr>
      <t>peut être complété par « agresse ou tente d’agresser tout animal inconnu ». Ce score est choisi a fortiori si le chien évite ou agresse également tout animal connu.</t>
    </r>
  </si>
  <si>
    <t>***** Adaptabilité :</t>
  </si>
  <si>
    <t>Quelle est la tendance du chien à avoir des symptômes physiques ou comportementaux lorsqu’il est placé dans une situation de nouveauté ?</t>
  </si>
  <si>
    <t xml:space="preserve">Ce chien gère-t-il ses émotions face à une situation inhabituelle ? </t>
  </si>
  <si>
    <t>Nous nous intéressons ici aux situations nouvelles ou inhabituelles pour le chien (vétérinaire, toiletteur, gardiennage occasionnel, voyage, vacances, changement de maison, fête de famille…).</t>
  </si>
  <si>
    <r>
      <t xml:space="preserve">Sont nommées </t>
    </r>
    <r>
      <rPr>
        <b/>
        <sz val="10"/>
        <rFont val="Verdana"/>
        <family val="2"/>
      </rPr>
      <t>manifestations organo-végétatives</t>
    </r>
    <r>
      <rPr>
        <sz val="10"/>
        <rFont val="Verdana"/>
        <family val="2"/>
      </rPr>
      <t xml:space="preserve"> les symptômes physiques que peut exprimer un chien lorsqu’il est inquiet, anxieux, ou qu’il a peur : tachycardie, tachypnée, ptyalisme, vomissements, vidange des glandes anales, mictions ou défécations (et dans ce cas les selles sont généralement modifiées, glaireuses ou ramollies).</t>
    </r>
  </si>
  <si>
    <r>
      <t xml:space="preserve">Il faudra également rechercher ici les </t>
    </r>
    <r>
      <rPr>
        <b/>
        <sz val="10"/>
        <rFont val="Verdana"/>
        <family val="2"/>
      </rPr>
      <t>manifestations comportementales éventuelles</t>
    </r>
    <r>
      <rPr>
        <sz val="10"/>
        <rFont val="Verdana"/>
        <family val="2"/>
      </rPr>
      <t xml:space="preserve"> : aboiements, gémissements, excitation majeure, grattage intempestif (aux portes par exemple), des attitudes de retrait, d’inhibition (le chien ne bouge plus voire ne mange plus) ou de fuite.</t>
    </r>
  </si>
  <si>
    <t>Le score sera choisi en fonction de la situation inhabituelle qui déclenche les manifestations physiques ou comportementales les plus fortes chez le chien.</t>
  </si>
  <si>
    <t>Comment qualifier l’attachement du chien à ses maîtres ?</t>
  </si>
  <si>
    <t>Le lieu de repos correspond à l’endroit le plus isolé que choisit le chien (ou qui lui est attribué) pour le repos diurne ou nocturne.</t>
  </si>
  <si>
    <t>* Attachement au groupe :</t>
  </si>
  <si>
    <r>
      <rPr>
        <b/>
        <sz val="10"/>
        <rFont val="Verdana"/>
        <family val="2"/>
      </rPr>
      <t>« Content si un membre du groupe est présent »</t>
    </r>
    <r>
      <rPr>
        <sz val="10"/>
        <rFont val="Verdana"/>
        <family val="2"/>
      </rPr>
      <t xml:space="preserve"> définit le chien qui reste lui-même quels que soient les familiers présents ou absents (est attaché à tous les membres de la famille de la même façon)</t>
    </r>
  </si>
  <si>
    <r>
      <rPr>
        <b/>
        <sz val="10"/>
        <rFont val="Verdana"/>
        <family val="2"/>
      </rPr>
      <t xml:space="preserve">« Préférence nette pour un membre du groupe » </t>
    </r>
    <r>
      <rPr>
        <sz val="10"/>
        <rFont val="Verdana"/>
        <family val="2"/>
      </rPr>
      <t>définit le chien qui montre un attachement beaucoup plus prononcé pour un des membres du groupe (présence préférentielle aux côtés de cette personne, recherche de la personne si elle s’éloigne). Si cette personne s’absente, le chien va montrer un moment d’inquiétude puis revenir à une activité normale.</t>
    </r>
  </si>
  <si>
    <r>
      <rPr>
        <b/>
        <sz val="10"/>
        <rFont val="Verdana"/>
        <family val="2"/>
      </rPr>
      <t xml:space="preserve">« Ne paraît pas très attaché » </t>
    </r>
    <r>
      <rPr>
        <sz val="10"/>
        <rFont val="Verdana"/>
        <family val="2"/>
      </rPr>
      <t>est choisi lorsque le chien est peu intéressé par le contact amical avec ses maîtres (n’est pas câlin quelle qu’en soit la cause, vit à distance de ses maîtres, les fuit à certains moments…).</t>
    </r>
  </si>
  <si>
    <r>
      <rPr>
        <b/>
        <sz val="10"/>
        <rFont val="Verdana"/>
        <family val="2"/>
      </rPr>
      <t xml:space="preserve">« Manifestations exagérées à l’accueil » </t>
    </r>
    <r>
      <rPr>
        <sz val="10"/>
        <rFont val="Verdana"/>
        <family val="2"/>
      </rPr>
      <t>est choisi lorsque le chien fait la fête de façon incontrôlée, démesurée, au retour de ses maîtres (ou d’un de ses maîtres) lorsqu’ils (il) reviennent (revient) d’une absence, quelle que soit sa durée.</t>
    </r>
  </si>
  <si>
    <r>
      <rPr>
        <b/>
        <sz val="10"/>
        <rFont val="Verdana"/>
        <family val="2"/>
      </rPr>
      <t xml:space="preserve">« Fugue parfois sans retour » </t>
    </r>
    <r>
      <rPr>
        <sz val="10"/>
        <rFont val="Verdana"/>
        <family val="2"/>
      </rPr>
      <t>est choisi lorsque le chien fugue mais ne revient jamais spontanément, même après plusieurs heures, ou lorsque le chien semble fuir vers une autre maison, un autre foyer. Le chien qui « va faire son tour » à proximité et revient seul rapidement n’est pas concerné par cette réponse.</t>
    </r>
  </si>
  <si>
    <t>** Réaction à la séparation :</t>
  </si>
  <si>
    <t>*** Lieu de repos actuel :</t>
  </si>
  <si>
    <t xml:space="preserve">Quel est le degré maximum de solitude du chien au quotidien ? </t>
  </si>
  <si>
    <t xml:space="preserve">Quel est le degré de solitude que peut supporter le chien ? </t>
  </si>
  <si>
    <r>
      <rPr>
        <b/>
        <sz val="10"/>
        <rFont val="Verdana"/>
        <family val="2"/>
      </rPr>
      <t xml:space="preserve">« Ok si chez lui » </t>
    </r>
    <r>
      <rPr>
        <sz val="10"/>
        <rFont val="Verdana"/>
        <family val="2"/>
      </rPr>
      <t>est choisi si le chien n’est mal à l’aise que lorsqu’il est laissé seul dans un environnement inhabituel : attaché devant un magasin, seul dans la voiture, chez une personne inconnue…</t>
    </r>
  </si>
  <si>
    <r>
      <t xml:space="preserve">Nous recherchons ici encore </t>
    </r>
    <r>
      <rPr>
        <b/>
        <sz val="10"/>
        <rFont val="Verdana"/>
        <family val="2"/>
      </rPr>
      <t>les manifestations organo-végétatives, les manifestations comportementales ou les manifestations chroniques</t>
    </r>
    <r>
      <rPr>
        <sz val="10"/>
        <rFont val="Verdana"/>
        <family val="2"/>
      </rPr>
      <t xml:space="preserve"> que présente le chien lorsqu’il est laissé seul. Le score est donné en fonction de la fréquence d’apparition des manifestations d’inquiétude ou de détresse, et pas en fonction de leur intensité. Inquiétude, gémissements ou tout autre signe même très discret sont donc des symptômes marquant aussi la détresse du chien.</t>
    </r>
  </si>
  <si>
    <r>
      <rPr>
        <b/>
        <sz val="10"/>
        <rFont val="Verdana"/>
        <family val="2"/>
      </rPr>
      <t xml:space="preserve">« Inquiet si tout le monde s’en va » </t>
    </r>
    <r>
      <rPr>
        <sz val="10"/>
        <rFont val="Verdana"/>
        <family val="2"/>
      </rPr>
      <t>est choisi si le chien est toujours mal à l’aise lorsqu’il est laissé seul : les signes exprimés peuvent aller des gémissements continus derrière la porte jusqu’aux manifestations comportementales franches, destructions…</t>
    </r>
  </si>
  <si>
    <r>
      <rPr>
        <b/>
        <sz val="10"/>
        <rFont val="Verdana"/>
        <family val="2"/>
      </rPr>
      <t xml:space="preserve">« Inquiet si une personne s’en va » </t>
    </r>
    <r>
      <rPr>
        <sz val="10"/>
        <rFont val="Verdana"/>
        <family val="2"/>
      </rPr>
      <t>est choisi si le chien manifeste de l’inquiétude dès que la personne à laquelle il est le plus attaché est absente : le malaise du chien est visible mais pas productif, le chien est aux aguets et/ou derrière la porte et/ou cherche son maître durant toute son absence…</t>
    </r>
  </si>
  <si>
    <r>
      <rPr>
        <b/>
        <sz val="10"/>
        <rFont val="Verdana"/>
        <family val="2"/>
      </rPr>
      <t>« Ne supporte pas l’absence d’une personne »</t>
    </r>
    <r>
      <rPr>
        <sz val="10"/>
        <rFont val="Verdana"/>
        <family val="2"/>
      </rPr>
      <t xml:space="preserve"> est choisi pour un chien qui est toujours gênant dès que la personne à laquelle il est le plus attaché est absente. L’intensité des manifestations est plus franche que pour le score précédent. Ces manifestations existent indifféremment si le chien est tout seul, ou s’il est en présence d’autres personnes que la personne d’attachement.</t>
    </r>
  </si>
  <si>
    <t>**** Contact – Exploration :</t>
  </si>
  <si>
    <t>***** Manifestations de tendresse :</t>
  </si>
  <si>
    <t xml:space="preserve">Quelle est la qualité de l’affection et des contacts physiques du chien avec ses maîtres ? </t>
  </si>
  <si>
    <r>
      <rPr>
        <b/>
        <sz val="10"/>
        <rFont val="Verdana"/>
        <family val="2"/>
      </rPr>
      <t xml:space="preserve">« Dans son panier, seul </t>
    </r>
    <r>
      <rPr>
        <sz val="10"/>
        <rFont val="Verdana"/>
        <family val="2"/>
      </rPr>
      <t>» est choisi pour les chiens se reposant, ou passant la nuit, ou une partie de la journée isolés (seuls) dans une pièce. Un chien qui dort dans la chambre de ses maîtres mais qui reste seul dans la journée sans manifestations gênantes rentre dans cette catégorie.</t>
    </r>
  </si>
  <si>
    <r>
      <rPr>
        <b/>
        <sz val="10"/>
        <rFont val="Verdana"/>
        <family val="2"/>
      </rPr>
      <t xml:space="preserve">« A vue d’un autre animal </t>
    </r>
    <r>
      <rPr>
        <sz val="10"/>
        <rFont val="Verdana"/>
        <family val="2"/>
      </rPr>
      <t>» est choisi si le chien ne peut tolérer d’être isolé des humains que si un autre animal est présent (chien, chat, autre).</t>
    </r>
  </si>
  <si>
    <r>
      <rPr>
        <b/>
        <sz val="10"/>
        <rFont val="Verdana"/>
        <family val="2"/>
      </rPr>
      <t xml:space="preserve">« A vue d’un humain » </t>
    </r>
    <r>
      <rPr>
        <sz val="10"/>
        <rFont val="Verdana"/>
        <family val="2"/>
      </rPr>
      <t>est choisi si le chien ne peut rester seul qu’en présence d’une personne humaine, qu’elle soit familière ou non.</t>
    </r>
  </si>
  <si>
    <r>
      <rPr>
        <b/>
        <sz val="10"/>
        <rFont val="Verdana"/>
        <family val="2"/>
      </rPr>
      <t xml:space="preserve">« A vue d’un membre du groupe » </t>
    </r>
    <r>
      <rPr>
        <sz val="10"/>
        <rFont val="Verdana"/>
        <family val="2"/>
      </rPr>
      <t>est choisi si le chien a systématiquement besoin d’un familier en vue. Seul ou avec un humain non familier, le chien déclenche des manifestations de malaise.</t>
    </r>
  </si>
  <si>
    <r>
      <rPr>
        <b/>
        <sz val="10"/>
        <rFont val="Verdana"/>
        <family val="2"/>
      </rPr>
      <t>« Contact d’une seule personne »</t>
    </r>
    <r>
      <rPr>
        <sz val="10"/>
        <rFont val="Verdana"/>
        <family val="2"/>
      </rPr>
      <t xml:space="preserve"> est choisi si le chien vit en permanence à proximité d’une personne en particulier.</t>
    </r>
  </si>
  <si>
    <t xml:space="preserve">Sorti de ses habitudes, ce chien est-il à l’aise pour aller à la rencontre de nouveaux individus, ou découvrir de nouvelles situations ? </t>
  </si>
  <si>
    <t>Cette question décrit la capacité d’exploration de l’environnement du chien, sa capacité à découvrir de nouveaux objets ou de nouveaux individus, et sa capacité à être aidé, dans son exploration, par la présence de ses maîtres.</t>
  </si>
  <si>
    <t>Il faut donc s’intéresser aux réactions du chien dans un environnement inconnu et rechercher s’il va facilement au contact des personnes, des autres animaux, ou des objets insolites, lorsqu’il est sorti de ses habitudes.</t>
  </si>
  <si>
    <r>
      <rPr>
        <b/>
        <sz val="10"/>
        <rFont val="Verdana"/>
        <family val="2"/>
      </rPr>
      <t xml:space="preserve">« Plus à l’aise avec les familiers, ne s’éloigne jamais » </t>
    </r>
    <r>
      <rPr>
        <sz val="10"/>
        <rFont val="Verdana"/>
        <family val="2"/>
      </rPr>
      <t>si le chien est toujours plus à l’aise avec un familier présent.</t>
    </r>
  </si>
  <si>
    <r>
      <rPr>
        <b/>
        <sz val="10"/>
        <rFont val="Verdana"/>
        <family val="2"/>
      </rPr>
      <t xml:space="preserve">« Reste à vue, contacts sous couvert du maître » </t>
    </r>
    <r>
      <rPr>
        <sz val="10"/>
        <rFont val="Verdana"/>
        <family val="2"/>
      </rPr>
      <t>décrit le chien qui a besoin de la présence rapprochée de son maître pour découvrir une personne, un animal, ou une situation nouvelle.</t>
    </r>
  </si>
  <si>
    <r>
      <rPr>
        <b/>
        <sz val="10"/>
        <rFont val="Verdana"/>
        <family val="2"/>
      </rPr>
      <t xml:space="preserve">« Contact hésitant, ambigu, avec familiers ou non » </t>
    </r>
    <r>
      <rPr>
        <sz val="10"/>
        <rFont val="Verdana"/>
        <family val="2"/>
      </rPr>
      <t>décrit le chien qui reste hésitant (ou peureux, ou menaçant), qui n’arrive pas à explorer son environnement, même lorsque ses maîtres sont présents avec lui.</t>
    </r>
  </si>
  <si>
    <r>
      <rPr>
        <b/>
        <sz val="10"/>
        <rFont val="Verdana"/>
        <family val="2"/>
      </rPr>
      <t>« Fuit le contact avec les membres du groupe »</t>
    </r>
    <r>
      <rPr>
        <sz val="10"/>
        <rFont val="Verdana"/>
        <family val="2"/>
      </rPr>
      <t xml:space="preserve"> est choisi si le chien n’est pas rassuré par le contact avec ses propriétaires, qu’il les fuit, n’ose pas s’en approcher, voire fugue dès qu’il est lâché.</t>
    </r>
  </si>
  <si>
    <r>
      <rPr>
        <b/>
        <sz val="10"/>
        <rFont val="Verdana"/>
        <family val="2"/>
      </rPr>
      <t xml:space="preserve">« Satisfaisant » </t>
    </r>
    <r>
      <rPr>
        <sz val="10"/>
        <rFont val="Verdana"/>
        <family val="2"/>
      </rPr>
      <t>est choisi si les manifestations de tendresse existent mais que la fréquence ou la qualité des relations n’est pas parfaite. Cette réponse regroupe les plaintes légères et rarement spontanées des propriétaires : le chien est amical mais pas très intéressé, il est brutal, il manifeste trop facilement des comportements affectueux avec des inconnus, ou il est hésitant à venir au contact.</t>
    </r>
  </si>
  <si>
    <r>
      <rPr>
        <b/>
        <sz val="10"/>
        <rFont val="Verdana"/>
        <family val="2"/>
      </rPr>
      <t xml:space="preserve">« Contacts limités, peu de lien » </t>
    </r>
    <r>
      <rPr>
        <sz val="10"/>
        <rFont val="Verdana"/>
        <family val="2"/>
      </rPr>
      <t>est choisi indifféremment si c’est le chien ou son maître qui limite le lien (chien peureux qui n’ose pas s’approcher, chien brutal souvent isolé, chien utilisé majoritairement pour la garde ou le travail…).</t>
    </r>
  </si>
  <si>
    <r>
      <rPr>
        <b/>
        <sz val="10"/>
        <rFont val="Verdana"/>
        <family val="2"/>
      </rPr>
      <t>« Pas de contacts agréables »</t>
    </r>
    <r>
      <rPr>
        <sz val="10"/>
        <rFont val="Verdana"/>
        <family val="2"/>
      </rPr>
      <t xml:space="preserve"> lorsque les manifestations de tendresse dans le calme sont impossibles (brutalité, agressivité ou fuite permanentes).</t>
    </r>
  </si>
  <si>
    <r>
      <rPr>
        <b/>
        <sz val="10"/>
        <rFont val="Verdana"/>
        <family val="2"/>
      </rPr>
      <t>« Chien pot de colle, étouffant »</t>
    </r>
    <r>
      <rPr>
        <sz val="10"/>
        <rFont val="Verdana"/>
        <family val="2"/>
      </rPr>
      <t xml:space="preserve"> est choisi pour les chiens qui ne peuvent rester seul, pas même devant la porte de la salle de bain ou des toilettes, qui vivent en permanence dans l’ombre du propriétaire.</t>
    </r>
  </si>
  <si>
    <t>* Vocalises (aboie, gémit…) :</t>
  </si>
  <si>
    <t>** Saute sur les gens :</t>
  </si>
  <si>
    <t>*** Détruit des objets :</t>
  </si>
  <si>
    <t>**** Egratignures ou bleus :</t>
  </si>
  <si>
    <t>***** Moments d'excitations :</t>
  </si>
  <si>
    <t xml:space="preserve">Ce chien aboie-t-il souvent, est-il gênant ? </t>
  </si>
  <si>
    <t>Nous recherchons ici la fréquence des vocalises, et leurs conditions de déclenchement.</t>
  </si>
  <si>
    <r>
      <t xml:space="preserve">Lorsque ce type de comportement, très présent au jeune âge, a diminué et n’est plus problématique,  la réponse </t>
    </r>
    <r>
      <rPr>
        <b/>
        <sz val="10"/>
        <rFont val="Verdana"/>
        <family val="2"/>
      </rPr>
      <t>« Ennuyeux dans certaine situations »</t>
    </r>
    <r>
      <rPr>
        <sz val="10"/>
        <rFont val="Verdana"/>
        <family val="2"/>
      </rPr>
      <t xml:space="preserve"> sera choisie,</t>
    </r>
  </si>
  <si>
    <t xml:space="preserve">Ce chien a-t-il tendance à sauter (amicalement mais brutalement) sur les gens ? </t>
  </si>
  <si>
    <r>
      <t xml:space="preserve">De la même façon, lorsque ce type de comportement, très présent au jeune âge, a diminué et n’est plus problématique, choisir la réponse </t>
    </r>
    <r>
      <rPr>
        <b/>
        <sz val="10"/>
        <rFont val="Verdana"/>
        <family val="2"/>
      </rPr>
      <t>« Ennuyeux dans certaines situations ».</t>
    </r>
  </si>
  <si>
    <t xml:space="preserve">Ce chien a-t-il tendance à grignoter ou à détruire des objets, des meubles ? </t>
  </si>
  <si>
    <r>
      <rPr>
        <b/>
        <sz val="10"/>
        <rFont val="Verdana"/>
        <family val="2"/>
      </rPr>
      <t xml:space="preserve">« Ennuyeux dans certaines situations (attention) » </t>
    </r>
    <r>
      <rPr>
        <sz val="10"/>
        <rFont val="Verdana"/>
        <family val="2"/>
      </rPr>
      <t>est choisi pour les chiens qui se mettent à grignoter un objet, par exemple, lorsque personne ne s’occupe plus d’eux, ou en réponse à une situation particulière : détruire devient une « demande d’attention ».</t>
    </r>
  </si>
  <si>
    <r>
      <t xml:space="preserve">Lorsque ce type de comportement, très présent au jeune âge, a diminué et n’est plus problématique, choisir la réponse </t>
    </r>
    <r>
      <rPr>
        <b/>
        <sz val="10"/>
        <rFont val="Verdana"/>
        <family val="2"/>
      </rPr>
      <t>« Ennuyeux dans certaines situations »</t>
    </r>
    <r>
      <rPr>
        <sz val="10"/>
        <rFont val="Verdana"/>
        <family val="2"/>
      </rPr>
      <t>.</t>
    </r>
  </si>
  <si>
    <t xml:space="preserve">Ce chien prend-t-il contact délicatement ou brutalement, mordille-t-il ? </t>
  </si>
  <si>
    <r>
      <rPr>
        <b/>
        <sz val="10"/>
        <rFont val="Verdana"/>
        <family val="2"/>
      </rPr>
      <t>« Egratignures ou bleus »</t>
    </r>
    <r>
      <rPr>
        <sz val="10"/>
        <rFont val="Verdana"/>
        <family val="2"/>
      </rPr>
      <t xml:space="preserve"> peuvent être complétés ou remplacés par </t>
    </r>
    <r>
      <rPr>
        <b/>
        <sz val="10"/>
        <rFont val="Verdana"/>
        <family val="2"/>
      </rPr>
      <t>« prise de contact orale systématique »</t>
    </r>
    <r>
      <rPr>
        <sz val="10"/>
        <rFont val="Verdana"/>
        <family val="2"/>
      </rPr>
      <t xml:space="preserve"> pour les chiens qui ne peuvent s’empêcher de mordiller les mains dès que quelqu'un les caresse (même sans faire de marques sur les mains).</t>
    </r>
  </si>
  <si>
    <t>Egratignures ou bleus sont souvent visibles sur les bras des propriétaires qui possèdent un chien brutal qui ne se contrôle pas : ne peuvent s’empêcher de mordiller les mains dès qu’on les caresse (même sans faire de marques sur les mains).</t>
  </si>
  <si>
    <t>Cette question explore la tendance au mordillement, mais aussi la brutalité globale, l’absence de contrôle dans la prise de contact : sauts brutaux, griffades…</t>
  </si>
  <si>
    <t>Le chien fait des lésions en mordillant sans agressivité (il « se fait » les dents), ce comportement d’exploration orale, normal chez le jeune, a persisté après 4 mois ; le chien peut également faire des lésions en sautant brutalement et en griffant son propriétaire, en le bousculant, voire en le renversant.</t>
  </si>
  <si>
    <t>Le chien a-t-il des périodes d’activité motrice incontrôlée ?</t>
  </si>
  <si>
    <r>
      <t xml:space="preserve">Lorsque ce type de comportement, très présent au jeune âge, a diminué et n’est plus problématique, choisir la réponse </t>
    </r>
    <r>
      <rPr>
        <b/>
        <sz val="10"/>
        <rFont val="Verdana"/>
        <family val="2"/>
      </rPr>
      <t>« Quart d’heure de folie »</t>
    </r>
    <r>
      <rPr>
        <sz val="10"/>
        <rFont val="Verdana"/>
        <family val="2"/>
      </rPr>
      <t>.</t>
    </r>
  </si>
  <si>
    <t>La grille 4A est un outil d’évaluation de l’équilibre comportemental du chien, créée par Claude Béata* et diffusée par l'association ZOOPSY**.</t>
  </si>
  <si>
    <t>Son but est de donner une image globale du profil comportemental d’un chien selon 4 axes majeurs.</t>
  </si>
  <si>
    <t>Associée à une sémiologie précise, tant organique que comportementale, elle pourra constituer un outil précieux pour définir les axes thérapeutique ou pour le suivi. En aucun cas elle ne peut, à elle seule, permettre un diagnostic ni devenir le seul facteur de décision.</t>
  </si>
  <si>
    <t>kg</t>
  </si>
  <si>
    <t>Dr vétérinaire</t>
  </si>
  <si>
    <t>ans</t>
  </si>
  <si>
    <t>mois</t>
  </si>
  <si>
    <t>annotations explicatives concernant les différents items relatifs à l'axe "Agressivité"</t>
  </si>
  <si>
    <t>annotations explicatives concernant les différents items relatifs à l'axe "Attachement"</t>
  </si>
  <si>
    <t>annotations explicatives concernant les différents items relatifs à l'axe "Anxiété"</t>
  </si>
  <si>
    <t>jj/mm/aaaa</t>
  </si>
  <si>
    <t>Age Chien</t>
  </si>
  <si>
    <t>Poids Chien</t>
  </si>
  <si>
    <t>Sexe Chien</t>
  </si>
  <si>
    <t xml:space="preserve">Important : si vous effacez involontairement le contenu d'une case grisée (un message d'erreur apparait), les informations ne sont pas supprimées. Il suffit de cliquer à nouveau sur la flèche du menu déroulant pour les faire apparaitre à nouveau. </t>
  </si>
  <si>
    <t>Date consultation</t>
  </si>
  <si>
    <t>Date naissance Chien</t>
  </si>
  <si>
    <t>onglet Autocontrôles</t>
  </si>
  <si>
    <t>annotations explicatives concernant les différents items relatifs à l'axe "Autocontrôles"</t>
  </si>
  <si>
    <t>© Zoopsy 2018</t>
  </si>
  <si>
    <t>Pour chaque item</t>
  </si>
  <si>
    <t>Entre 0 et 5 : bien</t>
  </si>
  <si>
    <t>De 13 à 18 : anormal</t>
  </si>
  <si>
    <t>De 6 à 12 : à surveiller</t>
  </si>
  <si>
    <t>De 19 à 25 : déséquilibre extrême</t>
  </si>
  <si>
    <t>Incessants, sans motif repérable</t>
  </si>
  <si>
    <t>Autocontrôles</t>
  </si>
  <si>
    <t>Score global</t>
  </si>
  <si>
    <t>Au-dessus de 20 : suspect d’un trouble du comportement</t>
  </si>
  <si>
    <t>Vérifier chaque item</t>
  </si>
  <si>
    <t>Annotations explicatives sur l'axe "AUTOCONTROLES"</t>
  </si>
  <si>
    <t>SCORE TOTAL</t>
  </si>
  <si>
    <t>Pensez à "Enregistrer sous" avec le nom du propriétaire et celui du chien dès que vous commencez à saisir des informations.</t>
  </si>
  <si>
    <r>
      <t xml:space="preserve">Cette grille est composée de 20 items (ou questions) explorant des variables ordinales, chaque item étant coté selon une échelle à 5 paliers (scores de 0, 1, 2, 3 ou 5). Les 20 questions sont réparties en 4 sous-scores de 5 items : </t>
    </r>
    <r>
      <rPr>
        <b/>
        <sz val="10"/>
        <rFont val="Verdana"/>
        <family val="2"/>
      </rPr>
      <t>Agressivité</t>
    </r>
    <r>
      <rPr>
        <sz val="10"/>
        <rFont val="Verdana"/>
        <family val="2"/>
      </rPr>
      <t xml:space="preserve">, </t>
    </r>
    <r>
      <rPr>
        <b/>
        <sz val="10"/>
        <rFont val="Verdana"/>
        <family val="2"/>
      </rPr>
      <t>Anxiété</t>
    </r>
    <r>
      <rPr>
        <sz val="10"/>
        <rFont val="Verdana"/>
        <family val="2"/>
      </rPr>
      <t xml:space="preserve">, </t>
    </r>
    <r>
      <rPr>
        <b/>
        <sz val="10"/>
        <rFont val="Verdana"/>
        <family val="2"/>
      </rPr>
      <t>Attachement</t>
    </r>
    <r>
      <rPr>
        <sz val="10"/>
        <rFont val="Verdana"/>
        <family val="2"/>
      </rPr>
      <t xml:space="preserve">, </t>
    </r>
    <r>
      <rPr>
        <b/>
        <sz val="10"/>
        <rFont val="Verdana"/>
        <family val="2"/>
      </rPr>
      <t>Autocontrôles</t>
    </r>
    <r>
      <rPr>
        <sz val="10"/>
        <rFont val="Verdana"/>
        <family val="2"/>
      </rPr>
      <t>. Plus le score (global ou d’un sous-score) est élevé, plus le comportement du chien est perturbé dans l’axe ou les axes concernés.</t>
    </r>
  </si>
  <si>
    <r>
      <rPr>
        <b/>
        <sz val="10"/>
        <rFont val="Verdana"/>
        <family val="2"/>
      </rPr>
      <t xml:space="preserve">La grille 4A est un examen complémentaire. </t>
    </r>
    <r>
      <rPr>
        <sz val="10"/>
        <rFont val="Verdana"/>
        <family val="2"/>
      </rPr>
      <t xml:space="preserve">A ce titre, elle a pour but de donner un indice semi-quantitatif du degré de dérèglement comportemental d’un chien, testé au cours d’un examen comportemental et au travers de l’entretien avec son propriétaire. </t>
    </r>
  </si>
  <si>
    <r>
      <rPr>
        <b/>
        <sz val="10"/>
        <rFont val="Verdana"/>
        <family val="2"/>
      </rPr>
      <t>« Possible »</t>
    </r>
    <r>
      <rPr>
        <sz val="10"/>
        <rFont val="Verdana"/>
        <family val="2"/>
      </rPr>
      <t xml:space="preserve">  : Il faut hausser le ton et dans certains contextes concurrentiels, cela ne suffit pas.</t>
    </r>
  </si>
  <si>
    <r>
      <t xml:space="preserve">La </t>
    </r>
    <r>
      <rPr>
        <b/>
        <sz val="10"/>
        <rFont val="Verdana"/>
        <family val="2"/>
      </rPr>
      <t>« morsure sans gravité »</t>
    </r>
    <r>
      <rPr>
        <sz val="10"/>
        <rFont val="Verdana"/>
        <family val="2"/>
      </rPr>
      <t xml:space="preserve"> a été responsable de blessures bénignes (ecchymoses par exemple, au maximum abrasion cutanée).</t>
    </r>
  </si>
  <si>
    <r>
      <t xml:space="preserve">La </t>
    </r>
    <r>
      <rPr>
        <b/>
        <sz val="10"/>
        <rFont val="Verdana"/>
        <family val="2"/>
      </rPr>
      <t xml:space="preserve">« morsure vulnérante » </t>
    </r>
    <r>
      <rPr>
        <sz val="10"/>
        <rFont val="Verdana"/>
        <family val="2"/>
      </rPr>
      <t>a été responsable de blessures ayant nécessité des soins médicaux.</t>
    </r>
  </si>
  <si>
    <r>
      <rPr>
        <b/>
        <sz val="10"/>
        <rFont val="Verdana"/>
        <family val="2"/>
      </rPr>
      <t>« Facile avec tout le monde »</t>
    </r>
    <r>
      <rPr>
        <sz val="10"/>
        <rFont val="Verdana"/>
        <family val="2"/>
      </rPr>
      <t xml:space="preserve">  : Le chien ne cherche jamais à résister à un message d'autorité.</t>
    </r>
  </si>
  <si>
    <r>
      <rPr>
        <b/>
        <sz val="10"/>
        <rFont val="Verdana"/>
        <family val="2"/>
      </rPr>
      <t xml:space="preserve">« Assez facile » </t>
    </r>
    <r>
      <rPr>
        <sz val="10"/>
        <rFont val="Verdana"/>
        <family val="2"/>
      </rPr>
      <t xml:space="preserve"> : Il faut parfois hausser le ton, et dans ce cas le chien obtempère rapidement.</t>
    </r>
  </si>
  <si>
    <r>
      <t xml:space="preserve">Enfin, il pourra exister des </t>
    </r>
    <r>
      <rPr>
        <b/>
        <sz val="10"/>
        <rFont val="Verdana"/>
        <family val="2"/>
      </rPr>
      <t>manifestations chroniques</t>
    </r>
    <r>
      <rPr>
        <sz val="10"/>
        <rFont val="Verdana"/>
        <family val="2"/>
      </rPr>
      <t>, moins spectaculaires, qui sont souvent signe d’anxiété établie : léchage des pattes (pattes mouillées, pattes épilées voire lésées), onychophagie (le chien se ronge les ongles), léchage compulsif de la truffe ou d’une autre partie du corps, voire boulimie ou potomanie. Il faudra alors réussir à établir que ces symptômes chroniques sont en relation avec la situation inhabituelle.</t>
    </r>
  </si>
  <si>
    <r>
      <rPr>
        <b/>
        <sz val="10"/>
        <rFont val="Verdana"/>
        <family val="2"/>
      </rPr>
      <t>« Difficile, possible avec 1 seul »</t>
    </r>
    <r>
      <rPr>
        <sz val="10"/>
        <rFont val="Verdana"/>
        <family val="2"/>
      </rPr>
      <t xml:space="preserve">  : Une seule personne peut obtenir la soumission du chien, et seulement en forçant la demande.</t>
    </r>
  </si>
  <si>
    <r>
      <rPr>
        <b/>
        <sz val="10"/>
        <rFont val="Verdana"/>
        <family val="2"/>
      </rPr>
      <t>« Grognements et pincements »</t>
    </r>
    <r>
      <rPr>
        <sz val="10"/>
        <rFont val="Verdana"/>
        <family val="2"/>
      </rPr>
      <t xml:space="preserve"> : Des menaces ont été produites et ont pu être suivies de comportements d'agression qui n'ont entraîné aucune trace.</t>
    </r>
  </si>
  <si>
    <r>
      <rPr>
        <b/>
        <sz val="10"/>
        <rFont val="Verdana"/>
        <family val="2"/>
      </rPr>
      <t>« Ni grognements ni morsures »</t>
    </r>
    <r>
      <rPr>
        <sz val="10"/>
        <rFont val="Verdana"/>
        <family val="2"/>
      </rPr>
      <t xml:space="preserve"> : Même si on le contrarie ou qu'on le force. </t>
    </r>
  </si>
  <si>
    <r>
      <rPr>
        <b/>
        <sz val="10"/>
        <rFont val="Verdana"/>
        <family val="2"/>
      </rPr>
      <t>« Quelques grognements »</t>
    </r>
    <r>
      <rPr>
        <sz val="10"/>
        <rFont val="Verdana"/>
        <family val="2"/>
      </rPr>
      <t xml:space="preserve"> : Explorer la posture associée, le contexte et la personne qui était visée par les grognements. </t>
    </r>
  </si>
  <si>
    <t xml:space="preserve">Important : ce tableur n'est pas en format "modèle" pour permettre la lecture par les logiciels "Microsoft Excel" et "OpenOffice Calc". </t>
  </si>
  <si>
    <t>Identification Chien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</si>
</sst>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
    <numFmt numFmtId="165" formatCode="mm"/>
  </numFmts>
  <fonts count="18" x14ac:knownFonts="1">
    <font>
      <sz val="10"/>
      <name val="Verdana"/>
    </font>
    <font>
      <sz val="12"/>
      <name val="Verdana"/>
      <family val="2"/>
    </font>
    <font>
      <b/>
      <i/>
      <sz val="12"/>
      <name val="Verdana"/>
      <family val="2"/>
    </font>
    <font>
      <sz val="10"/>
      <name val="Verdana"/>
      <family val="2"/>
    </font>
    <font>
      <b/>
      <i/>
      <sz val="14"/>
      <name val="Verdana"/>
      <family val="2"/>
    </font>
    <font>
      <sz val="14"/>
      <name val="Verdana"/>
      <family val="2"/>
    </font>
    <font>
      <b/>
      <i/>
      <sz val="12"/>
      <color indexed="9"/>
      <name val="Verdana"/>
      <family val="2"/>
    </font>
    <font>
      <b/>
      <i/>
      <sz val="14"/>
      <color indexed="9"/>
      <name val="Verdana"/>
      <family val="2"/>
    </font>
    <font>
      <b/>
      <i/>
      <sz val="28"/>
      <color rgb="FF00B050"/>
      <name val="Verdana"/>
      <family val="2"/>
    </font>
    <font>
      <b/>
      <sz val="10"/>
      <name val="Verdana"/>
      <family val="2"/>
    </font>
    <font>
      <u/>
      <sz val="10"/>
      <color theme="10"/>
      <name val="Verdana"/>
      <family val="2"/>
    </font>
    <font>
      <b/>
      <sz val="12"/>
      <color rgb="FF00B050"/>
      <name val="Verdana"/>
      <family val="2"/>
    </font>
    <font>
      <b/>
      <u/>
      <sz val="10"/>
      <color rgb="FF00B050"/>
      <name val="Verdana"/>
      <family val="2"/>
    </font>
    <font>
      <i/>
      <sz val="10"/>
      <name val="Verdana"/>
      <family val="2"/>
    </font>
    <font>
      <b/>
      <sz val="10"/>
      <color rgb="FF00B050"/>
      <name val="Verdana"/>
      <family val="2"/>
    </font>
    <font>
      <u/>
      <sz val="8"/>
      <color theme="10"/>
      <name val="Verdana"/>
      <family val="2"/>
    </font>
    <font>
      <b/>
      <i/>
      <sz val="13"/>
      <name val="Verdana"/>
      <family val="2"/>
    </font>
    <font>
      <b/>
      <i/>
      <sz val="10"/>
      <name val="Verdana"/>
      <family val="2"/>
    </font>
  </fonts>
  <fills count="9">
    <fill>
      <patternFill patternType="none"/>
    </fill>
    <fill>
      <patternFill patternType="gray125"/>
    </fill>
    <fill>
      <patternFill patternType="solid">
        <fgColor theme="4" tint="0.59999389629810485"/>
        <bgColor indexed="64"/>
      </patternFill>
    </fill>
    <fill>
      <patternFill patternType="solid">
        <fgColor indexed="1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theme="6" tint="-0.249977111117893"/>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rgb="FFFF0000"/>
      </top>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style="medium">
        <color rgb="FFFF0000"/>
      </left>
      <right/>
      <top/>
      <bottom/>
      <diagonal/>
    </border>
    <border>
      <left/>
      <right style="medium">
        <color rgb="FFFF0000"/>
      </right>
      <top style="medium">
        <color rgb="FFFF0000"/>
      </top>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style="medium">
        <color rgb="FFFF0000"/>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58">
    <xf numFmtId="0" fontId="0" fillId="0" borderId="0" xfId="0"/>
    <xf numFmtId="0" fontId="1" fillId="0" borderId="0" xfId="0" applyFont="1"/>
    <xf numFmtId="0" fontId="3" fillId="0" borderId="0" xfId="0" applyFont="1" applyFill="1" applyBorder="1"/>
    <xf numFmtId="0" fontId="3" fillId="0" borderId="1" xfId="0" applyFont="1" applyFill="1" applyBorder="1" applyProtection="1"/>
    <xf numFmtId="0" fontId="0" fillId="0" borderId="1" xfId="0" applyFill="1" applyBorder="1"/>
    <xf numFmtId="0" fontId="0" fillId="0" borderId="0" xfId="0" applyAlignment="1">
      <alignment horizontal="center"/>
    </xf>
    <xf numFmtId="0" fontId="3" fillId="0" borderId="0" xfId="0" applyFont="1"/>
    <xf numFmtId="0" fontId="3" fillId="0" borderId="2" xfId="0" applyFont="1" applyFill="1" applyBorder="1" applyProtection="1"/>
    <xf numFmtId="0" fontId="0" fillId="0" borderId="2" xfId="0" applyFill="1"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9" xfId="0" applyFont="1" applyFill="1" applyBorder="1" applyProtection="1"/>
    <xf numFmtId="0" fontId="0" fillId="0" borderId="9" xfId="0" applyFill="1" applyBorder="1"/>
    <xf numFmtId="0" fontId="0" fillId="0" borderId="0" xfId="0" applyBorder="1"/>
    <xf numFmtId="0" fontId="0" fillId="0" borderId="1" xfId="0" applyBorder="1"/>
    <xf numFmtId="0" fontId="0" fillId="0" borderId="2" xfId="0" applyBorder="1"/>
    <xf numFmtId="0" fontId="0" fillId="0" borderId="9" xfId="0" applyBorder="1"/>
    <xf numFmtId="0" fontId="3" fillId="0" borderId="2" xfId="0" applyFont="1" applyBorder="1"/>
    <xf numFmtId="0" fontId="3" fillId="0" borderId="9" xfId="0" applyFont="1" applyBorder="1"/>
    <xf numFmtId="0" fontId="3" fillId="0" borderId="1" xfId="0" applyFont="1" applyBorder="1"/>
    <xf numFmtId="0" fontId="5" fillId="2" borderId="0" xfId="0" applyFont="1" applyFill="1" applyAlignment="1"/>
    <xf numFmtId="0" fontId="0" fillId="0" borderId="0" xfId="0" applyProtection="1">
      <protection locked="0"/>
    </xf>
    <xf numFmtId="0" fontId="3" fillId="0" borderId="0" xfId="0" applyFont="1" applyBorder="1"/>
    <xf numFmtId="0" fontId="0" fillId="0" borderId="0" xfId="0" applyAlignment="1">
      <alignment vertical="top"/>
    </xf>
    <xf numFmtId="0" fontId="9" fillId="0" borderId="0" xfId="0" applyFont="1" applyAlignment="1">
      <alignment vertical="top"/>
    </xf>
    <xf numFmtId="0" fontId="3" fillId="0" borderId="0" xfId="0" applyFont="1" applyAlignment="1">
      <alignment vertical="top"/>
    </xf>
    <xf numFmtId="0" fontId="0" fillId="0" borderId="0" xfId="0" applyAlignment="1"/>
    <xf numFmtId="0" fontId="3" fillId="0" borderId="3" xfId="0" applyFont="1" applyBorder="1"/>
    <xf numFmtId="0" fontId="0" fillId="0" borderId="4" xfId="0" applyBorder="1"/>
    <xf numFmtId="0" fontId="0" fillId="0" borderId="5" xfId="0" applyBorder="1"/>
    <xf numFmtId="0" fontId="3" fillId="0" borderId="10" xfId="0" applyFont="1" applyBorder="1"/>
    <xf numFmtId="0" fontId="0" fillId="0" borderId="11" xfId="0" applyBorder="1"/>
    <xf numFmtId="0" fontId="0" fillId="0" borderId="10" xfId="0" applyBorder="1"/>
    <xf numFmtId="0" fontId="0" fillId="0" borderId="6" xfId="0" applyBorder="1"/>
    <xf numFmtId="0" fontId="0" fillId="0" borderId="7" xfId="0" applyBorder="1"/>
    <xf numFmtId="0" fontId="0" fillId="0" borderId="8" xfId="0" applyBorder="1"/>
    <xf numFmtId="0" fontId="3" fillId="0" borderId="0" xfId="0" applyFont="1" applyAlignment="1">
      <alignment horizontal="right"/>
    </xf>
    <xf numFmtId="0" fontId="10" fillId="0" borderId="0" xfId="1"/>
    <xf numFmtId="0" fontId="0" fillId="0" borderId="3" xfId="0" applyBorder="1"/>
    <xf numFmtId="0" fontId="12" fillId="0" borderId="10" xfId="0" applyFont="1" applyBorder="1"/>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3" fillId="0" borderId="10" xfId="0" applyFont="1" applyBorder="1"/>
    <xf numFmtId="0" fontId="7" fillId="3" borderId="0" xfId="0" applyFont="1" applyFill="1" applyAlignment="1">
      <alignment horizontal="center"/>
    </xf>
    <xf numFmtId="0" fontId="14" fillId="0" borderId="0" xfId="0" applyFont="1" applyBorder="1"/>
    <xf numFmtId="0" fontId="14" fillId="0" borderId="10" xfId="0" applyFont="1" applyBorder="1"/>
    <xf numFmtId="0" fontId="14" fillId="0" borderId="10" xfId="0" applyFont="1" applyBorder="1" applyAlignment="1">
      <alignment vertical="center"/>
    </xf>
    <xf numFmtId="0" fontId="13" fillId="0" borderId="0" xfId="0" applyFont="1" applyBorder="1"/>
    <xf numFmtId="0" fontId="3" fillId="0" borderId="6" xfId="0" applyFont="1" applyBorder="1"/>
    <xf numFmtId="0" fontId="13" fillId="0" borderId="11" xfId="0" applyFont="1" applyBorder="1"/>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4" fillId="2" borderId="0" xfId="0" applyFont="1" applyFill="1" applyAlignment="1">
      <alignment horizontal="center" vertical="center"/>
    </xf>
    <xf numFmtId="0" fontId="2" fillId="0" borderId="0" xfId="0" applyFont="1" applyAlignment="1">
      <alignment horizontal="center"/>
    </xf>
    <xf numFmtId="0" fontId="15" fillId="0" borderId="0" xfId="1" applyFont="1" applyAlignment="1"/>
    <xf numFmtId="0" fontId="4" fillId="0" borderId="0" xfId="0" applyFont="1" applyAlignment="1">
      <alignment horizontal="center" vertical="center"/>
    </xf>
    <xf numFmtId="0" fontId="9" fillId="0" borderId="0" xfId="0" applyFont="1"/>
    <xf numFmtId="0" fontId="3" fillId="0" borderId="0" xfId="0" applyFont="1" applyBorder="1" applyAlignment="1"/>
    <xf numFmtId="0" fontId="0" fillId="0" borderId="20" xfId="0" applyBorder="1" applyAlignment="1">
      <alignment horizontal="center"/>
    </xf>
    <xf numFmtId="0" fontId="0" fillId="0" borderId="0" xfId="0" applyBorder="1" applyAlignment="1">
      <alignment horizontal="center"/>
    </xf>
    <xf numFmtId="0" fontId="10" fillId="0" borderId="0" xfId="1" applyFont="1" applyAlignment="1"/>
    <xf numFmtId="14" fontId="3" fillId="4" borderId="15" xfId="0" applyNumberFormat="1" applyFont="1" applyFill="1" applyBorder="1" applyAlignment="1" applyProtection="1">
      <alignment horizontal="center" vertical="center"/>
      <protection locked="0"/>
    </xf>
    <xf numFmtId="0" fontId="3" fillId="6" borderId="0" xfId="0" applyFont="1" applyFill="1" applyAlignment="1">
      <alignment horizontal="center"/>
    </xf>
    <xf numFmtId="0" fontId="3" fillId="7" borderId="0" xfId="0" applyFont="1" applyFill="1" applyAlignment="1">
      <alignment horizontal="center"/>
    </xf>
    <xf numFmtId="0" fontId="3" fillId="8" borderId="0" xfId="0" applyFont="1" applyFill="1" applyAlignment="1">
      <alignment horizontal="center"/>
    </xf>
    <xf numFmtId="0" fontId="3" fillId="0" borderId="0" xfId="0" applyFont="1" applyFill="1"/>
    <xf numFmtId="0" fontId="15" fillId="0" borderId="0" xfId="1"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pplyProtection="1">
      <alignment horizontal="left" vertical="top" wrapText="1"/>
      <protection locked="0"/>
    </xf>
    <xf numFmtId="0" fontId="0" fillId="0" borderId="0" xfId="0" applyBorder="1" applyAlignment="1">
      <alignment horizontal="right"/>
    </xf>
    <xf numFmtId="0" fontId="3" fillId="0" borderId="5" xfId="0" applyFont="1" applyFill="1" applyBorder="1" applyProtection="1"/>
    <xf numFmtId="0" fontId="3" fillId="0" borderId="24" xfId="0" applyFont="1" applyFill="1" applyBorder="1"/>
    <xf numFmtId="0" fontId="2" fillId="0" borderId="0" xfId="0" applyFont="1" applyAlignment="1">
      <alignment vertical="top" wrapText="1"/>
    </xf>
    <xf numFmtId="0" fontId="0" fillId="0" borderId="23"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5" borderId="0" xfId="0" applyFont="1" applyFill="1" applyAlignment="1">
      <alignment horizontal="center"/>
    </xf>
    <xf numFmtId="0" fontId="6" fillId="7" borderId="0" xfId="0" applyFont="1" applyFill="1" applyAlignment="1">
      <alignment horizontal="center"/>
    </xf>
    <xf numFmtId="0" fontId="6" fillId="8" borderId="0" xfId="0" applyFont="1" applyFill="1" applyAlignment="1">
      <alignment horizontal="center"/>
    </xf>
    <xf numFmtId="164" fontId="3" fillId="4" borderId="15" xfId="0" applyNumberFormat="1" applyFont="1" applyFill="1" applyBorder="1" applyAlignment="1" applyProtection="1">
      <alignment horizontal="center" vertical="center"/>
    </xf>
    <xf numFmtId="165" fontId="3" fillId="4" borderId="15" xfId="0" applyNumberFormat="1" applyFont="1" applyFill="1" applyBorder="1" applyAlignment="1" applyProtection="1">
      <alignment horizontal="center" vertical="center"/>
    </xf>
    <xf numFmtId="1" fontId="3" fillId="4" borderId="15" xfId="0" applyNumberFormat="1" applyFont="1" applyFill="1" applyBorder="1" applyAlignment="1" applyProtection="1">
      <alignment horizontal="center" vertical="center"/>
      <protection locked="0"/>
    </xf>
    <xf numFmtId="0" fontId="3" fillId="0" borderId="0" xfId="0" applyFont="1" applyAlignment="1">
      <alignment vertical="center"/>
    </xf>
    <xf numFmtId="0" fontId="9" fillId="0" borderId="0" xfId="0" applyFont="1" applyAlignment="1">
      <alignment vertical="center"/>
    </xf>
    <xf numFmtId="0" fontId="9" fillId="0" borderId="0" xfId="0" applyFont="1" applyAlignment="1">
      <alignment horizontal="left"/>
    </xf>
    <xf numFmtId="0" fontId="2" fillId="0" borderId="0" xfId="0" applyFont="1"/>
    <xf numFmtId="0" fontId="0" fillId="0" borderId="0" xfId="0" applyAlignment="1">
      <alignment horizontal="left" vertical="center"/>
    </xf>
    <xf numFmtId="0" fontId="17" fillId="0" borderId="0" xfId="0" applyFont="1" applyFill="1" applyAlignment="1">
      <alignment horizontal="center"/>
    </xf>
    <xf numFmtId="0" fontId="9" fillId="0" borderId="0" xfId="0" applyFont="1" applyFill="1" applyBorder="1" applyAlignment="1" applyProtection="1">
      <alignment vertical="center"/>
    </xf>
    <xf numFmtId="14" fontId="3" fillId="4" borderId="15" xfId="0" applyNumberFormat="1" applyFont="1" applyFill="1" applyBorder="1" applyAlignment="1" applyProtection="1">
      <alignment horizontal="center" vertical="center"/>
    </xf>
    <xf numFmtId="0" fontId="8" fillId="0" borderId="0" xfId="0" applyFont="1" applyAlignment="1">
      <alignment horizontal="center"/>
    </xf>
    <xf numFmtId="0" fontId="9"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18" xfId="0" applyFont="1" applyBorder="1" applyAlignment="1">
      <alignment horizontal="left"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22" xfId="0" applyBorder="1" applyAlignment="1">
      <alignment horizontal="left" vertical="center"/>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4" borderId="12" xfId="0" applyFont="1" applyFill="1" applyBorder="1" applyAlignment="1" applyProtection="1">
      <alignment horizontal="left"/>
      <protection locked="0"/>
    </xf>
    <xf numFmtId="0" fontId="3" fillId="4" borderId="13" xfId="0" applyFont="1" applyFill="1" applyBorder="1" applyAlignment="1" applyProtection="1">
      <alignment horizontal="left"/>
      <protection locked="0"/>
    </xf>
    <xf numFmtId="0" fontId="3" fillId="4" borderId="12" xfId="0" applyFont="1" applyFill="1" applyBorder="1" applyAlignment="1" applyProtection="1">
      <alignment horizontal="left" vertical="center"/>
      <protection locked="0"/>
    </xf>
    <xf numFmtId="0" fontId="3" fillId="4" borderId="13" xfId="0" applyFont="1" applyFill="1" applyBorder="1" applyAlignment="1" applyProtection="1">
      <alignment horizontal="left" vertical="center"/>
      <protection locked="0"/>
    </xf>
    <xf numFmtId="1" fontId="3" fillId="4" borderId="12" xfId="0" applyNumberFormat="1" applyFont="1" applyFill="1" applyBorder="1" applyAlignment="1" applyProtection="1">
      <alignment horizontal="left" vertical="center"/>
      <protection locked="0"/>
    </xf>
    <xf numFmtId="1" fontId="3" fillId="4" borderId="13" xfId="0" applyNumberFormat="1" applyFont="1" applyFill="1" applyBorder="1" applyAlignment="1" applyProtection="1">
      <alignment horizontal="left" vertical="center"/>
      <protection locked="0"/>
    </xf>
    <xf numFmtId="0" fontId="3" fillId="0" borderId="0" xfId="0" applyFont="1" applyAlignment="1">
      <alignment horizontal="center"/>
    </xf>
    <xf numFmtId="0" fontId="3" fillId="4" borderId="3"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0" borderId="18"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21"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4"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22" xfId="0" applyFont="1" applyFill="1" applyBorder="1" applyAlignment="1">
      <alignment horizontal="center" vertical="top" wrapText="1"/>
    </xf>
    <xf numFmtId="0" fontId="15" fillId="0" borderId="0" xfId="1" applyFont="1" applyAlignment="1">
      <alignment horizontal="center"/>
    </xf>
    <xf numFmtId="0" fontId="1" fillId="0" borderId="0" xfId="0" applyFont="1" applyAlignment="1">
      <alignment horizontal="center"/>
    </xf>
    <xf numFmtId="0" fontId="2" fillId="2" borderId="0" xfId="0" applyFont="1" applyFill="1" applyAlignment="1">
      <alignment horizontal="center"/>
    </xf>
    <xf numFmtId="0" fontId="4" fillId="2" borderId="0" xfId="0" applyFont="1" applyFill="1" applyAlignment="1">
      <alignment horizontal="center" vertical="center"/>
    </xf>
    <xf numFmtId="0" fontId="0" fillId="4" borderId="12"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0" fillId="4" borderId="13" xfId="0" applyFill="1" applyBorder="1" applyAlignment="1" applyProtection="1">
      <alignment horizontal="left"/>
      <protection locked="0"/>
    </xf>
    <xf numFmtId="0" fontId="0" fillId="4" borderId="12" xfId="0" applyFill="1" applyBorder="1" applyAlignment="1" applyProtection="1">
      <protection locked="0"/>
    </xf>
    <xf numFmtId="0" fontId="0" fillId="4" borderId="14" xfId="0" applyFill="1" applyBorder="1" applyAlignment="1" applyProtection="1">
      <protection locked="0"/>
    </xf>
    <xf numFmtId="0" fontId="0" fillId="4" borderId="13" xfId="0" applyFill="1" applyBorder="1" applyAlignment="1" applyProtection="1">
      <protection locked="0"/>
    </xf>
    <xf numFmtId="0" fontId="16" fillId="0" borderId="0" xfId="0" applyFont="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left" vertical="top" wrapText="1"/>
    </xf>
    <xf numFmtId="0" fontId="11" fillId="0" borderId="12" xfId="0" applyFont="1" applyBorder="1" applyAlignment="1">
      <alignment horizontal="center"/>
    </xf>
    <xf numFmtId="0" fontId="11" fillId="0" borderId="14" xfId="0" applyFont="1" applyBorder="1" applyAlignment="1">
      <alignment horizontal="center"/>
    </xf>
    <xf numFmtId="0" fontId="11" fillId="0" borderId="13" xfId="0" applyFont="1" applyBorder="1" applyAlignment="1">
      <alignment horizontal="center"/>
    </xf>
    <xf numFmtId="0" fontId="0" fillId="0" borderId="0" xfId="0" applyBorder="1" applyAlignment="1">
      <alignment horizontal="left" vertical="top" wrapText="1"/>
    </xf>
    <xf numFmtId="0" fontId="0" fillId="0" borderId="11" xfId="0" applyBorder="1" applyAlignment="1">
      <alignment horizontal="left"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0" fillId="0" borderId="10" xfId="0" applyBorder="1" applyAlignment="1">
      <alignment horizontal="left" vertical="top" wrapText="1"/>
    </xf>
  </cellXfs>
  <cellStyles count="2">
    <cellStyle name="Lien hypertexte" xfId="1" builtinId="8"/>
    <cellStyle name="Normal" xfId="0" builtinId="0"/>
  </cellStyles>
  <dxfs count="100">
    <dxf>
      <font>
        <b/>
        <i/>
        <condense val="0"/>
        <extend val="0"/>
      </font>
      <fill>
        <patternFill>
          <bgColor indexed="4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color indexed="9"/>
      </font>
      <fill>
        <patternFill>
          <bgColor indexed="11"/>
        </patternFill>
      </fill>
    </dxf>
    <dxf>
      <font>
        <b/>
        <i/>
        <condense val="0"/>
        <extend val="0"/>
        <color indexed="9"/>
      </font>
      <fill>
        <patternFill>
          <bgColor indexed="53"/>
        </patternFill>
      </fill>
    </dxf>
    <dxf>
      <font>
        <b/>
        <i/>
        <condense val="0"/>
        <extend val="0"/>
        <color indexed="9"/>
      </font>
      <fill>
        <patternFill>
          <bgColor indexed="10"/>
        </patternFill>
      </fill>
    </dxf>
    <dxf>
      <font>
        <b/>
        <i/>
        <condense val="0"/>
        <extend val="0"/>
        <color indexed="9"/>
      </font>
      <fill>
        <patternFill>
          <bgColor indexed="11"/>
        </patternFill>
      </fill>
    </dxf>
    <dxf>
      <font>
        <b/>
        <i/>
        <condense val="0"/>
        <extend val="0"/>
        <color indexed="9"/>
      </font>
      <fill>
        <patternFill>
          <bgColor indexed="53"/>
        </patternFill>
      </fill>
    </dxf>
    <dxf>
      <font>
        <b/>
        <i/>
        <condense val="0"/>
        <extend val="0"/>
        <color indexed="9"/>
      </font>
      <fill>
        <patternFill>
          <bgColor indexed="10"/>
        </patternFill>
      </fill>
    </dxf>
    <dxf>
      <font>
        <b/>
        <i/>
        <condense val="0"/>
        <extend val="0"/>
        <color indexed="9"/>
      </font>
      <fill>
        <patternFill>
          <bgColor indexed="11"/>
        </patternFill>
      </fill>
    </dxf>
    <dxf>
      <font>
        <b/>
        <i/>
        <condense val="0"/>
        <extend val="0"/>
        <color indexed="9"/>
      </font>
      <fill>
        <patternFill>
          <bgColor indexed="53"/>
        </patternFill>
      </fill>
    </dxf>
    <dxf>
      <font>
        <b/>
        <i/>
        <condense val="0"/>
        <extend val="0"/>
        <color indexed="9"/>
      </font>
      <fill>
        <patternFill>
          <bgColor indexed="10"/>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font>
      <fill>
        <patternFill>
          <bgColor indexed="4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font>
      <fill>
        <patternFill>
          <bgColor indexed="4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color indexed="9"/>
      </font>
      <fill>
        <patternFill>
          <bgColor indexed="11"/>
        </patternFill>
      </fill>
    </dxf>
    <dxf>
      <font>
        <b/>
        <i/>
        <condense val="0"/>
        <extend val="0"/>
        <color indexed="9"/>
      </font>
      <fill>
        <patternFill>
          <bgColor indexed="53"/>
        </patternFill>
      </fill>
    </dxf>
    <dxf>
      <font>
        <b/>
        <i/>
        <condense val="0"/>
        <extend val="0"/>
        <color indexed="9"/>
      </font>
      <fill>
        <patternFill>
          <bgColor indexed="10"/>
        </patternFill>
      </fill>
    </dxf>
    <dxf>
      <font>
        <b/>
        <i/>
        <condense val="0"/>
        <extend val="0"/>
        <color indexed="9"/>
      </font>
      <fill>
        <patternFill>
          <bgColor indexed="11"/>
        </patternFill>
      </fill>
    </dxf>
    <dxf>
      <font>
        <b/>
        <i/>
        <condense val="0"/>
        <extend val="0"/>
        <color indexed="9"/>
      </font>
      <fill>
        <patternFill>
          <bgColor indexed="53"/>
        </patternFill>
      </fill>
    </dxf>
    <dxf>
      <font>
        <b/>
        <i/>
        <condense val="0"/>
        <extend val="0"/>
        <color indexed="9"/>
      </font>
      <fill>
        <patternFill>
          <bgColor indexed="10"/>
        </patternFill>
      </fill>
    </dxf>
    <dxf>
      <font>
        <b/>
        <i/>
        <condense val="0"/>
        <extend val="0"/>
        <color indexed="9"/>
      </font>
      <fill>
        <patternFill>
          <bgColor indexed="11"/>
        </patternFill>
      </fill>
    </dxf>
    <dxf>
      <font>
        <b/>
        <i/>
        <condense val="0"/>
        <extend val="0"/>
        <color indexed="9"/>
      </font>
      <fill>
        <patternFill>
          <bgColor indexed="53"/>
        </patternFill>
      </fill>
    </dxf>
    <dxf>
      <font>
        <b/>
        <i/>
        <condense val="0"/>
        <extend val="0"/>
        <color indexed="9"/>
      </font>
      <fill>
        <patternFill>
          <bgColor indexed="10"/>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font>
      <fill>
        <patternFill>
          <bgColor indexed="4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font>
      <fill>
        <patternFill>
          <bgColor indexed="4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font>
      <fill>
        <patternFill>
          <bgColor indexed="43"/>
        </patternFill>
      </fill>
    </dxf>
    <dxf>
      <font>
        <b/>
        <i/>
        <condense val="0"/>
        <extend val="0"/>
        <color indexed="9"/>
      </font>
      <fill>
        <patternFill>
          <bgColor indexed="11"/>
        </patternFill>
      </fill>
    </dxf>
    <dxf>
      <font>
        <b/>
        <i/>
        <condense val="0"/>
        <extend val="0"/>
        <color indexed="9"/>
      </font>
      <fill>
        <patternFill>
          <bgColor indexed="10"/>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
      <font>
        <b/>
        <i/>
        <condense val="0"/>
        <extend val="0"/>
        <color indexed="9"/>
      </font>
      <fill>
        <patternFill>
          <bgColor indexed="11"/>
        </patternFill>
      </fill>
    </dxf>
    <dxf>
      <font>
        <b/>
        <i/>
        <condense val="0"/>
        <extend val="0"/>
        <color indexed="9"/>
      </font>
      <fill>
        <patternFill>
          <bgColor indexed="11"/>
        </patternFill>
      </fill>
    </dxf>
    <dxf>
      <font>
        <b/>
        <i/>
        <condense val="0"/>
        <extend val="0"/>
        <color auto="1"/>
      </font>
      <fill>
        <patternFill>
          <bgColor indexed="43"/>
        </patternFill>
      </fill>
    </dxf>
    <dxf>
      <font>
        <b/>
        <i/>
        <condense val="0"/>
        <extend val="0"/>
        <color indexed="9"/>
      </font>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radarChart>
        <c:radarStyle val="marker"/>
        <c:varyColors val="0"/>
        <c:ser>
          <c:idx val="1"/>
          <c:order val="0"/>
          <c:tx>
            <c:v>V1</c:v>
          </c:tx>
          <c:spPr>
            <a:ln>
              <a:solidFill>
                <a:schemeClr val="accent2"/>
              </a:solidFill>
            </a:ln>
          </c:spPr>
          <c:marker>
            <c:symbol val="none"/>
          </c:marker>
          <c:cat>
            <c:strRef>
              <c:f>'4A-V1'!$N$6:$Q$6</c:f>
              <c:strCache>
                <c:ptCount val="4"/>
                <c:pt idx="0">
                  <c:v>Agressivité</c:v>
                </c:pt>
                <c:pt idx="1">
                  <c:v>Anxiété</c:v>
                </c:pt>
                <c:pt idx="2">
                  <c:v>Attachement</c:v>
                </c:pt>
                <c:pt idx="3">
                  <c:v>Autocontrôles</c:v>
                </c:pt>
              </c:strCache>
            </c:strRef>
          </c:cat>
          <c:val>
            <c:numRef>
              <c:f>'4A-V1'!$N$7:$Q$7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48180352"/>
        <c:axId val="148182144"/>
      </c:radarChart>
      <c:catAx>
        <c:axId val="148180352"/>
        <c:scaling>
          <c:orientation val="minMax"/>
        </c:scaling>
        <c:delete val="0"/>
        <c:axPos val="b"/>
        <c:numFmt formatCode="General" sourceLinked="1"/>
        <c:majorTickMark val="none"/>
        <c:minorTickMark val="none"/>
        <c:tickLblPos val="nextTo"/>
        <c:txPr>
          <a:bodyPr rot="-60000000" vert="horz"/>
          <a:lstStyle/>
          <a:p>
            <a:pPr>
              <a:defRPr/>
            </a:pPr>
            <a:endParaRPr lang="fr-FR"/>
          </a:p>
        </c:txPr>
        <c:crossAx val="148182144"/>
        <c:crosses val="autoZero"/>
        <c:auto val="1"/>
        <c:lblAlgn val="ctr"/>
        <c:lblOffset val="100"/>
        <c:noMultiLvlLbl val="0"/>
      </c:catAx>
      <c:valAx>
        <c:axId val="148182144"/>
        <c:scaling>
          <c:orientation val="minMax"/>
          <c:max val="25"/>
          <c:min val="0"/>
        </c:scaling>
        <c:delete val="0"/>
        <c:axPos val="l"/>
        <c:majorGridlines/>
        <c:numFmt formatCode="General" sourceLinked="1"/>
        <c:majorTickMark val="out"/>
        <c:minorTickMark val="none"/>
        <c:tickLblPos val="nextTo"/>
        <c:crossAx val="148180352"/>
        <c:crosses val="autoZero"/>
        <c:crossBetween val="between"/>
        <c:majorUnit val="2"/>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1"/>
          <c:order val="0"/>
          <c:tx>
            <c:v>V1</c:v>
          </c:tx>
          <c:marker>
            <c:symbol val="none"/>
          </c:marker>
          <c:cat>
            <c:strRef>
              <c:f>'4A-V2'!$N$6:$Q$6</c:f>
              <c:strCache>
                <c:ptCount val="4"/>
                <c:pt idx="0">
                  <c:v>Agressivité</c:v>
                </c:pt>
                <c:pt idx="1">
                  <c:v>Anxiété</c:v>
                </c:pt>
                <c:pt idx="2">
                  <c:v>Attachement</c:v>
                </c:pt>
                <c:pt idx="3">
                  <c:v>Autocontrôles</c:v>
                </c:pt>
              </c:strCache>
            </c:strRef>
          </c:cat>
          <c:val>
            <c:numRef>
              <c:f>'4A-V1'!$N$7:$Q$7</c:f>
              <c:numCache>
                <c:formatCode>General</c:formatCode>
                <c:ptCount val="4"/>
                <c:pt idx="0">
                  <c:v>0</c:v>
                </c:pt>
                <c:pt idx="1">
                  <c:v>0</c:v>
                </c:pt>
                <c:pt idx="2">
                  <c:v>0</c:v>
                </c:pt>
                <c:pt idx="3">
                  <c:v>0</c:v>
                </c:pt>
              </c:numCache>
            </c:numRef>
          </c:val>
        </c:ser>
        <c:ser>
          <c:idx val="0"/>
          <c:order val="1"/>
          <c:tx>
            <c:v>V2</c:v>
          </c:tx>
          <c:marker>
            <c:symbol val="none"/>
          </c:marker>
          <c:cat>
            <c:strRef>
              <c:f>'4A-V2'!$N$6:$Q$6</c:f>
              <c:strCache>
                <c:ptCount val="4"/>
                <c:pt idx="0">
                  <c:v>Agressivité</c:v>
                </c:pt>
                <c:pt idx="1">
                  <c:v>Anxiété</c:v>
                </c:pt>
                <c:pt idx="2">
                  <c:v>Attachement</c:v>
                </c:pt>
                <c:pt idx="3">
                  <c:v>Autocontrôles</c:v>
                </c:pt>
              </c:strCache>
            </c:strRef>
          </c:cat>
          <c:val>
            <c:numRef>
              <c:f>'4A-V2'!$N$7:$Q$7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48237696"/>
        <c:axId val="156476544"/>
      </c:radarChart>
      <c:catAx>
        <c:axId val="148237696"/>
        <c:scaling>
          <c:orientation val="minMax"/>
        </c:scaling>
        <c:delete val="0"/>
        <c:axPos val="b"/>
        <c:numFmt formatCode="General" sourceLinked="1"/>
        <c:majorTickMark val="none"/>
        <c:minorTickMark val="none"/>
        <c:tickLblPos val="nextTo"/>
        <c:txPr>
          <a:bodyPr rot="-60000000" vert="horz"/>
          <a:lstStyle/>
          <a:p>
            <a:pPr>
              <a:defRPr/>
            </a:pPr>
            <a:endParaRPr lang="fr-FR"/>
          </a:p>
        </c:txPr>
        <c:crossAx val="156476544"/>
        <c:crosses val="autoZero"/>
        <c:auto val="1"/>
        <c:lblAlgn val="ctr"/>
        <c:lblOffset val="100"/>
        <c:noMultiLvlLbl val="0"/>
      </c:catAx>
      <c:valAx>
        <c:axId val="156476544"/>
        <c:scaling>
          <c:orientation val="minMax"/>
          <c:max val="25"/>
          <c:min val="0"/>
        </c:scaling>
        <c:delete val="0"/>
        <c:axPos val="l"/>
        <c:majorGridlines/>
        <c:numFmt formatCode="General" sourceLinked="1"/>
        <c:majorTickMark val="out"/>
        <c:minorTickMark val="none"/>
        <c:tickLblPos val="nextTo"/>
        <c:crossAx val="148237696"/>
        <c:crosses val="autoZero"/>
        <c:crossBetween val="between"/>
        <c:majorUnit val="2"/>
      </c:valAx>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1"/>
          <c:order val="0"/>
          <c:tx>
            <c:v>V1</c:v>
          </c:tx>
          <c:marker>
            <c:symbol val="none"/>
          </c:marker>
          <c:cat>
            <c:strRef>
              <c:f>'4A-V3'!$N$6:$Q$6</c:f>
              <c:strCache>
                <c:ptCount val="4"/>
                <c:pt idx="0">
                  <c:v>Agressivité</c:v>
                </c:pt>
                <c:pt idx="1">
                  <c:v>Anxiété</c:v>
                </c:pt>
                <c:pt idx="2">
                  <c:v>Attachement</c:v>
                </c:pt>
                <c:pt idx="3">
                  <c:v>Autocontrôles</c:v>
                </c:pt>
              </c:strCache>
            </c:strRef>
          </c:cat>
          <c:val>
            <c:numRef>
              <c:f>'4A-V1'!$N$7:$Q$7</c:f>
              <c:numCache>
                <c:formatCode>General</c:formatCode>
                <c:ptCount val="4"/>
                <c:pt idx="0">
                  <c:v>0</c:v>
                </c:pt>
                <c:pt idx="1">
                  <c:v>0</c:v>
                </c:pt>
                <c:pt idx="2">
                  <c:v>0</c:v>
                </c:pt>
                <c:pt idx="3">
                  <c:v>0</c:v>
                </c:pt>
              </c:numCache>
            </c:numRef>
          </c:val>
        </c:ser>
        <c:ser>
          <c:idx val="0"/>
          <c:order val="1"/>
          <c:tx>
            <c:v>V2</c:v>
          </c:tx>
          <c:marker>
            <c:symbol val="none"/>
          </c:marker>
          <c:cat>
            <c:strRef>
              <c:f>'4A-V3'!$N$6:$Q$6</c:f>
              <c:strCache>
                <c:ptCount val="4"/>
                <c:pt idx="0">
                  <c:v>Agressivité</c:v>
                </c:pt>
                <c:pt idx="1">
                  <c:v>Anxiété</c:v>
                </c:pt>
                <c:pt idx="2">
                  <c:v>Attachement</c:v>
                </c:pt>
                <c:pt idx="3">
                  <c:v>Autocontrôles</c:v>
                </c:pt>
              </c:strCache>
            </c:strRef>
          </c:cat>
          <c:val>
            <c:numRef>
              <c:f>'4A-V2'!$N$7:$Q$7</c:f>
              <c:numCache>
                <c:formatCode>General</c:formatCode>
                <c:ptCount val="4"/>
                <c:pt idx="0">
                  <c:v>0</c:v>
                </c:pt>
                <c:pt idx="1">
                  <c:v>0</c:v>
                </c:pt>
                <c:pt idx="2">
                  <c:v>0</c:v>
                </c:pt>
                <c:pt idx="3">
                  <c:v>0</c:v>
                </c:pt>
              </c:numCache>
            </c:numRef>
          </c:val>
        </c:ser>
        <c:ser>
          <c:idx val="2"/>
          <c:order val="2"/>
          <c:tx>
            <c:v>V3</c:v>
          </c:tx>
          <c:marker>
            <c:symbol val="none"/>
          </c:marker>
          <c:cat>
            <c:strRef>
              <c:f>'4A-V3'!$N$6:$Q$6</c:f>
              <c:strCache>
                <c:ptCount val="4"/>
                <c:pt idx="0">
                  <c:v>Agressivité</c:v>
                </c:pt>
                <c:pt idx="1">
                  <c:v>Anxiété</c:v>
                </c:pt>
                <c:pt idx="2">
                  <c:v>Attachement</c:v>
                </c:pt>
                <c:pt idx="3">
                  <c:v>Autocontrôles</c:v>
                </c:pt>
              </c:strCache>
            </c:strRef>
          </c:cat>
          <c:val>
            <c:numRef>
              <c:f>'4A-V3'!$N$7:$Q$7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61710080"/>
        <c:axId val="161711616"/>
      </c:radarChart>
      <c:catAx>
        <c:axId val="161710080"/>
        <c:scaling>
          <c:orientation val="minMax"/>
        </c:scaling>
        <c:delete val="0"/>
        <c:axPos val="b"/>
        <c:numFmt formatCode="General" sourceLinked="1"/>
        <c:majorTickMark val="none"/>
        <c:minorTickMark val="none"/>
        <c:tickLblPos val="nextTo"/>
        <c:txPr>
          <a:bodyPr rot="-60000000" vert="horz"/>
          <a:lstStyle/>
          <a:p>
            <a:pPr>
              <a:defRPr/>
            </a:pPr>
            <a:endParaRPr lang="fr-FR"/>
          </a:p>
        </c:txPr>
        <c:crossAx val="161711616"/>
        <c:crosses val="autoZero"/>
        <c:auto val="1"/>
        <c:lblAlgn val="ctr"/>
        <c:lblOffset val="100"/>
        <c:noMultiLvlLbl val="0"/>
      </c:catAx>
      <c:valAx>
        <c:axId val="161711616"/>
        <c:scaling>
          <c:orientation val="minMax"/>
          <c:max val="25"/>
          <c:min val="0"/>
        </c:scaling>
        <c:delete val="0"/>
        <c:axPos val="l"/>
        <c:majorGridlines/>
        <c:numFmt formatCode="General" sourceLinked="1"/>
        <c:majorTickMark val="out"/>
        <c:minorTickMark val="none"/>
        <c:tickLblPos val="nextTo"/>
        <c:crossAx val="161710080"/>
        <c:crosses val="autoZero"/>
        <c:crossBetween val="between"/>
        <c:majorUnit val="2"/>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647699</xdr:colOff>
      <xdr:row>1</xdr:row>
      <xdr:rowOff>139261</xdr:rowOff>
    </xdr:from>
    <xdr:to>
      <xdr:col>10</xdr:col>
      <xdr:colOff>107040</xdr:colOff>
      <xdr:row>4</xdr:row>
      <xdr:rowOff>98496</xdr:rowOff>
    </xdr:to>
    <xdr:pic>
      <xdr:nvPicPr>
        <xdr:cNvPr id="2" name="Image 1" title="logo Zoopsy"/>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1674" y="253561"/>
          <a:ext cx="1973941" cy="730760"/>
        </a:xfrm>
        <a:prstGeom prst="rect">
          <a:avLst/>
        </a:prstGeom>
      </xdr:spPr>
    </xdr:pic>
    <xdr:clientData/>
  </xdr:twoCellAnchor>
  <xdr:twoCellAnchor editAs="oneCell">
    <xdr:from>
      <xdr:col>5</xdr:col>
      <xdr:colOff>228600</xdr:colOff>
      <xdr:row>0</xdr:row>
      <xdr:rowOff>0</xdr:rowOff>
    </xdr:from>
    <xdr:to>
      <xdr:col>6</xdr:col>
      <xdr:colOff>711320</xdr:colOff>
      <xdr:row>5</xdr:row>
      <xdr:rowOff>146728</xdr:rowOff>
    </xdr:to>
    <xdr:pic>
      <xdr:nvPicPr>
        <xdr:cNvPr id="3" name="Image 2" title="Zoops"/>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6175" y="0"/>
          <a:ext cx="1320920" cy="1194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326546</xdr:colOff>
      <xdr:row>0</xdr:row>
      <xdr:rowOff>80871</xdr:rowOff>
    </xdr:from>
    <xdr:to>
      <xdr:col>7</xdr:col>
      <xdr:colOff>113404</xdr:colOff>
      <xdr:row>4</xdr:row>
      <xdr:rowOff>80871</xdr:rowOff>
    </xdr:to>
    <xdr:pic>
      <xdr:nvPicPr>
        <xdr:cNvPr id="2" name="Image 1" title="logo Zoops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6735" y="80871"/>
          <a:ext cx="1601999" cy="593066"/>
        </a:xfrm>
        <a:prstGeom prst="rect">
          <a:avLst/>
        </a:prstGeom>
      </xdr:spPr>
    </xdr:pic>
    <xdr:clientData/>
  </xdr:twoCellAnchor>
  <xdr:twoCellAnchor editAs="oneCell">
    <xdr:from>
      <xdr:col>4</xdr:col>
      <xdr:colOff>233633</xdr:colOff>
      <xdr:row>0</xdr:row>
      <xdr:rowOff>1</xdr:rowOff>
    </xdr:from>
    <xdr:to>
      <xdr:col>5</xdr:col>
      <xdr:colOff>170732</xdr:colOff>
      <xdr:row>7</xdr:row>
      <xdr:rowOff>116177</xdr:rowOff>
    </xdr:to>
    <xdr:pic>
      <xdr:nvPicPr>
        <xdr:cNvPr id="3" name="Image 2" title="Zoops"/>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1" y="1"/>
          <a:ext cx="1320920" cy="1194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8</xdr:row>
      <xdr:rowOff>9525</xdr:rowOff>
    </xdr:from>
    <xdr:to>
      <xdr:col>18</xdr:col>
      <xdr:colOff>0</xdr:colOff>
      <xdr:row>32</xdr:row>
      <xdr:rowOff>0</xdr:rowOff>
    </xdr:to>
    <xdr:graphicFrame macro="">
      <xdr:nvGraphicFramePr>
        <xdr:cNvPr id="23" name="Graphique 22" title="graphique 4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219075</xdr:colOff>
      <xdr:row>32</xdr:row>
      <xdr:rowOff>19050</xdr:rowOff>
    </xdr:from>
    <xdr:to>
      <xdr:col>15</xdr:col>
      <xdr:colOff>811424</xdr:colOff>
      <xdr:row>35</xdr:row>
      <xdr:rowOff>126341</xdr:rowOff>
    </xdr:to>
    <xdr:pic>
      <xdr:nvPicPr>
        <xdr:cNvPr id="26" name="Image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8600" y="5238750"/>
          <a:ext cx="1601999" cy="593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95250</xdr:colOff>
      <xdr:row>8</xdr:row>
      <xdr:rowOff>9525</xdr:rowOff>
    </xdr:from>
    <xdr:to>
      <xdr:col>17</xdr:col>
      <xdr:colOff>752475</xdr:colOff>
      <xdr:row>31</xdr:row>
      <xdr:rowOff>152400</xdr:rowOff>
    </xdr:to>
    <xdr:graphicFrame macro="">
      <xdr:nvGraphicFramePr>
        <xdr:cNvPr id="6" name="Graphique 5" title="graphique 4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219075</xdr:colOff>
      <xdr:row>32</xdr:row>
      <xdr:rowOff>19050</xdr:rowOff>
    </xdr:from>
    <xdr:to>
      <xdr:col>15</xdr:col>
      <xdr:colOff>811424</xdr:colOff>
      <xdr:row>35</xdr:row>
      <xdr:rowOff>126341</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8600" y="5238750"/>
          <a:ext cx="1601999" cy="593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8</xdr:row>
      <xdr:rowOff>1</xdr:rowOff>
    </xdr:from>
    <xdr:to>
      <xdr:col>17</xdr:col>
      <xdr:colOff>752475</xdr:colOff>
      <xdr:row>32</xdr:row>
      <xdr:rowOff>9525</xdr:rowOff>
    </xdr:to>
    <xdr:graphicFrame macro="">
      <xdr:nvGraphicFramePr>
        <xdr:cNvPr id="5" name="Graphique 4" title="graphique 4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219075</xdr:colOff>
      <xdr:row>32</xdr:row>
      <xdr:rowOff>19050</xdr:rowOff>
    </xdr:from>
    <xdr:to>
      <xdr:col>15</xdr:col>
      <xdr:colOff>811424</xdr:colOff>
      <xdr:row>35</xdr:row>
      <xdr:rowOff>126341</xdr:rowOff>
    </xdr:to>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8600" y="5238750"/>
          <a:ext cx="1601999" cy="593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828675</xdr:colOff>
      <xdr:row>5</xdr:row>
      <xdr:rowOff>57150</xdr:rowOff>
    </xdr:from>
    <xdr:to>
      <xdr:col>8</xdr:col>
      <xdr:colOff>754274</xdr:colOff>
      <xdr:row>9</xdr:row>
      <xdr:rowOff>2516</xdr:rowOff>
    </xdr:to>
    <xdr:pic>
      <xdr:nvPicPr>
        <xdr:cNvPr id="2" name="Image 1" title="logo Zoops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923925"/>
          <a:ext cx="1601999" cy="593066"/>
        </a:xfrm>
        <a:prstGeom prst="rect">
          <a:avLst/>
        </a:prstGeom>
      </xdr:spPr>
    </xdr:pic>
    <xdr:clientData/>
  </xdr:twoCellAnchor>
  <xdr:twoCellAnchor editAs="oneCell">
    <xdr:from>
      <xdr:col>7</xdr:col>
      <xdr:colOff>152400</xdr:colOff>
      <xdr:row>11</xdr:row>
      <xdr:rowOff>9525</xdr:rowOff>
    </xdr:from>
    <xdr:to>
      <xdr:col>8</xdr:col>
      <xdr:colOff>635120</xdr:colOff>
      <xdr:row>18</xdr:row>
      <xdr:rowOff>22903</xdr:rowOff>
    </xdr:to>
    <xdr:pic>
      <xdr:nvPicPr>
        <xdr:cNvPr id="3" name="Image 2" title="Zoops"/>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1200" y="1847850"/>
          <a:ext cx="1320920" cy="11944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152400</xdr:colOff>
      <xdr:row>0</xdr:row>
      <xdr:rowOff>85725</xdr:rowOff>
    </xdr:from>
    <xdr:to>
      <xdr:col>14</xdr:col>
      <xdr:colOff>77999</xdr:colOff>
      <xdr:row>4</xdr:row>
      <xdr:rowOff>59666</xdr:rowOff>
    </xdr:to>
    <xdr:pic>
      <xdr:nvPicPr>
        <xdr:cNvPr id="2" name="Image 1" title="logo Zoops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7375" y="85725"/>
          <a:ext cx="1601999" cy="593066"/>
        </a:xfrm>
        <a:prstGeom prst="rect">
          <a:avLst/>
        </a:prstGeom>
      </xdr:spPr>
    </xdr:pic>
    <xdr:clientData/>
  </xdr:twoCellAnchor>
  <xdr:twoCellAnchor editAs="oneCell">
    <xdr:from>
      <xdr:col>12</xdr:col>
      <xdr:colOff>209550</xdr:colOff>
      <xdr:row>7</xdr:row>
      <xdr:rowOff>9525</xdr:rowOff>
    </xdr:from>
    <xdr:to>
      <xdr:col>13</xdr:col>
      <xdr:colOff>692270</xdr:colOff>
      <xdr:row>13</xdr:row>
      <xdr:rowOff>61003</xdr:rowOff>
    </xdr:to>
    <xdr:pic>
      <xdr:nvPicPr>
        <xdr:cNvPr id="3" name="Image 2" title="Zoops"/>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4525" y="1114425"/>
          <a:ext cx="1320920" cy="11944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133350</xdr:colOff>
      <xdr:row>1</xdr:row>
      <xdr:rowOff>9525</xdr:rowOff>
    </xdr:from>
    <xdr:to>
      <xdr:col>14</xdr:col>
      <xdr:colOff>58949</xdr:colOff>
      <xdr:row>4</xdr:row>
      <xdr:rowOff>88241</xdr:rowOff>
    </xdr:to>
    <xdr:pic>
      <xdr:nvPicPr>
        <xdr:cNvPr id="2" name="Image 1" title="logo Zoops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8325" y="114300"/>
          <a:ext cx="1601999" cy="593066"/>
        </a:xfrm>
        <a:prstGeom prst="rect">
          <a:avLst/>
        </a:prstGeom>
      </xdr:spPr>
    </xdr:pic>
    <xdr:clientData/>
  </xdr:twoCellAnchor>
  <xdr:twoCellAnchor editAs="oneCell">
    <xdr:from>
      <xdr:col>12</xdr:col>
      <xdr:colOff>190500</xdr:colOff>
      <xdr:row>7</xdr:row>
      <xdr:rowOff>0</xdr:rowOff>
    </xdr:from>
    <xdr:to>
      <xdr:col>13</xdr:col>
      <xdr:colOff>673220</xdr:colOff>
      <xdr:row>10</xdr:row>
      <xdr:rowOff>270553</xdr:rowOff>
    </xdr:to>
    <xdr:pic>
      <xdr:nvPicPr>
        <xdr:cNvPr id="3" name="Image 2" title="Zoops"/>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5475" y="1104900"/>
          <a:ext cx="1320920" cy="11944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133350</xdr:colOff>
      <xdr:row>0</xdr:row>
      <xdr:rowOff>95250</xdr:rowOff>
    </xdr:from>
    <xdr:to>
      <xdr:col>14</xdr:col>
      <xdr:colOff>58949</xdr:colOff>
      <xdr:row>4</xdr:row>
      <xdr:rowOff>69191</xdr:rowOff>
    </xdr:to>
    <xdr:pic>
      <xdr:nvPicPr>
        <xdr:cNvPr id="2" name="Image 1" title="logo Zoops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8325" y="95250"/>
          <a:ext cx="1601999" cy="593066"/>
        </a:xfrm>
        <a:prstGeom prst="rect">
          <a:avLst/>
        </a:prstGeom>
      </xdr:spPr>
    </xdr:pic>
    <xdr:clientData/>
  </xdr:twoCellAnchor>
  <xdr:twoCellAnchor editAs="oneCell">
    <xdr:from>
      <xdr:col>12</xdr:col>
      <xdr:colOff>190500</xdr:colOff>
      <xdr:row>6</xdr:row>
      <xdr:rowOff>180975</xdr:rowOff>
    </xdr:from>
    <xdr:to>
      <xdr:col>13</xdr:col>
      <xdr:colOff>673220</xdr:colOff>
      <xdr:row>9</xdr:row>
      <xdr:rowOff>146728</xdr:rowOff>
    </xdr:to>
    <xdr:pic>
      <xdr:nvPicPr>
        <xdr:cNvPr id="3" name="Image 2" title="Zoops"/>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5475" y="1123950"/>
          <a:ext cx="1320920" cy="11944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142875</xdr:colOff>
      <xdr:row>1</xdr:row>
      <xdr:rowOff>9525</xdr:rowOff>
    </xdr:from>
    <xdr:to>
      <xdr:col>14</xdr:col>
      <xdr:colOff>68474</xdr:colOff>
      <xdr:row>4</xdr:row>
      <xdr:rowOff>88241</xdr:rowOff>
    </xdr:to>
    <xdr:pic>
      <xdr:nvPicPr>
        <xdr:cNvPr id="3" name="Image 2" title="logo Zoops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7850" y="114300"/>
          <a:ext cx="1601999" cy="593066"/>
        </a:xfrm>
        <a:prstGeom prst="rect">
          <a:avLst/>
        </a:prstGeom>
      </xdr:spPr>
    </xdr:pic>
    <xdr:clientData/>
  </xdr:twoCellAnchor>
  <xdr:twoCellAnchor editAs="oneCell">
    <xdr:from>
      <xdr:col>12</xdr:col>
      <xdr:colOff>209550</xdr:colOff>
      <xdr:row>7</xdr:row>
      <xdr:rowOff>0</xdr:rowOff>
    </xdr:from>
    <xdr:to>
      <xdr:col>13</xdr:col>
      <xdr:colOff>692270</xdr:colOff>
      <xdr:row>13</xdr:row>
      <xdr:rowOff>61003</xdr:rowOff>
    </xdr:to>
    <xdr:pic>
      <xdr:nvPicPr>
        <xdr:cNvPr id="4" name="Image 3" title="Zoops"/>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4525" y="1104900"/>
          <a:ext cx="1320920" cy="119447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oopsy.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zoopsy.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oops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oopsy.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zoopsy.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zoopsy.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zoopsy.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zoopsy.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zoopsy.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zoops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K41"/>
  <sheetViews>
    <sheetView showGridLines="0" showRowColHeaders="0" tabSelected="1" zoomScaleNormal="100" workbookViewId="0"/>
  </sheetViews>
  <sheetFormatPr baseColWidth="10" defaultRowHeight="12.75" x14ac:dyDescent="0.2"/>
  <cols>
    <col min="1" max="1" width="1.375" customWidth="1"/>
    <col min="11" max="11" width="11" customWidth="1"/>
  </cols>
  <sheetData>
    <row r="1" spans="2:11" ht="9" customHeight="1" x14ac:dyDescent="0.2"/>
    <row r="3" spans="2:11" ht="35.25" x14ac:dyDescent="0.45">
      <c r="B3" s="97" t="s">
        <v>105</v>
      </c>
      <c r="C3" s="97"/>
      <c r="D3" s="97"/>
      <c r="E3" s="97"/>
    </row>
    <row r="7" spans="2:11" s="27" customFormat="1" ht="26.25" customHeight="1" x14ac:dyDescent="0.2">
      <c r="B7" s="98" t="s">
        <v>271</v>
      </c>
      <c r="C7" s="98"/>
      <c r="D7" s="98"/>
      <c r="E7" s="98"/>
      <c r="F7" s="98"/>
      <c r="G7" s="98"/>
      <c r="H7" s="98"/>
      <c r="I7" s="98"/>
      <c r="J7" s="98"/>
      <c r="K7" s="98"/>
    </row>
    <row r="8" spans="2:11" s="27" customFormat="1" x14ac:dyDescent="0.2">
      <c r="B8" s="28"/>
    </row>
    <row r="9" spans="2:11" s="27" customFormat="1" ht="18.75" customHeight="1" x14ac:dyDescent="0.2">
      <c r="B9" s="29" t="s">
        <v>272</v>
      </c>
    </row>
    <row r="10" spans="2:11" ht="54.75" customHeight="1" x14ac:dyDescent="0.2">
      <c r="B10" s="99" t="s">
        <v>304</v>
      </c>
      <c r="C10" s="99"/>
      <c r="D10" s="99"/>
      <c r="E10" s="99"/>
      <c r="F10" s="99"/>
      <c r="G10" s="99"/>
      <c r="H10" s="99"/>
      <c r="I10" s="99"/>
      <c r="J10" s="99"/>
      <c r="K10" s="99"/>
    </row>
    <row r="12" spans="2:11" s="30" customFormat="1" ht="42" customHeight="1" x14ac:dyDescent="0.2">
      <c r="B12" s="99" t="s">
        <v>305</v>
      </c>
      <c r="C12" s="99"/>
      <c r="D12" s="99"/>
      <c r="E12" s="99"/>
      <c r="F12" s="99"/>
      <c r="G12" s="99"/>
      <c r="H12" s="99"/>
      <c r="I12" s="99"/>
      <c r="J12" s="99"/>
      <c r="K12" s="99"/>
    </row>
    <row r="13" spans="2:11" s="27" customFormat="1" ht="43.5" customHeight="1" x14ac:dyDescent="0.2">
      <c r="B13" s="99" t="s">
        <v>273</v>
      </c>
      <c r="C13" s="100"/>
      <c r="D13" s="100"/>
      <c r="E13" s="100"/>
      <c r="F13" s="100"/>
      <c r="G13" s="100"/>
      <c r="H13" s="100"/>
      <c r="I13" s="100"/>
      <c r="J13" s="100"/>
      <c r="K13" s="100"/>
    </row>
    <row r="14" spans="2:11" x14ac:dyDescent="0.2">
      <c r="B14" s="31"/>
      <c r="C14" s="32"/>
      <c r="D14" s="32"/>
      <c r="E14" s="32"/>
      <c r="F14" s="32"/>
      <c r="G14" s="32"/>
      <c r="H14" s="32"/>
      <c r="I14" s="32"/>
      <c r="J14" s="32"/>
      <c r="K14" s="33"/>
    </row>
    <row r="15" spans="2:11" x14ac:dyDescent="0.2">
      <c r="B15" s="34" t="s">
        <v>106</v>
      </c>
      <c r="C15" s="17"/>
      <c r="D15" s="17"/>
      <c r="E15" s="17"/>
      <c r="F15" s="17"/>
      <c r="G15" s="17"/>
      <c r="H15" s="17"/>
      <c r="I15" s="17"/>
      <c r="J15" s="17"/>
      <c r="K15" s="35"/>
    </row>
    <row r="16" spans="2:11" x14ac:dyDescent="0.2">
      <c r="B16" s="36"/>
      <c r="C16" s="17"/>
      <c r="D16" s="17"/>
      <c r="E16" s="17"/>
      <c r="F16" s="17"/>
      <c r="G16" s="17"/>
      <c r="H16" s="17"/>
      <c r="I16" s="17"/>
      <c r="J16" s="17"/>
      <c r="K16" s="35"/>
    </row>
    <row r="17" spans="2:11" ht="26.25" customHeight="1" x14ac:dyDescent="0.2">
      <c r="B17" s="51" t="s">
        <v>107</v>
      </c>
      <c r="C17" s="49"/>
      <c r="D17" s="109" t="s">
        <v>179</v>
      </c>
      <c r="E17" s="109"/>
      <c r="F17" s="109"/>
      <c r="G17" s="109"/>
      <c r="H17" s="109"/>
      <c r="I17" s="109"/>
      <c r="J17" s="109"/>
      <c r="K17" s="110"/>
    </row>
    <row r="18" spans="2:11" x14ac:dyDescent="0.2">
      <c r="B18" s="50"/>
      <c r="C18" s="49"/>
      <c r="D18" s="17"/>
      <c r="E18" s="17"/>
      <c r="F18" s="17"/>
      <c r="G18" s="17"/>
      <c r="H18" s="17"/>
      <c r="I18" s="17"/>
      <c r="J18" s="17"/>
      <c r="K18" s="35"/>
    </row>
    <row r="19" spans="2:11" ht="26.25" customHeight="1" x14ac:dyDescent="0.2">
      <c r="B19" s="51" t="s">
        <v>108</v>
      </c>
      <c r="C19" s="49"/>
      <c r="D19" s="107" t="s">
        <v>109</v>
      </c>
      <c r="E19" s="107"/>
      <c r="F19" s="107"/>
      <c r="G19" s="107"/>
      <c r="H19" s="107"/>
      <c r="I19" s="107"/>
      <c r="J19" s="107"/>
      <c r="K19" s="108"/>
    </row>
    <row r="20" spans="2:11" x14ac:dyDescent="0.2">
      <c r="B20" s="50"/>
      <c r="C20" s="49"/>
      <c r="D20" s="17"/>
      <c r="E20" s="17"/>
      <c r="F20" s="17"/>
      <c r="G20" s="17"/>
      <c r="H20" s="17"/>
      <c r="I20" s="17"/>
      <c r="J20" s="17"/>
      <c r="K20" s="35"/>
    </row>
    <row r="21" spans="2:11" ht="26.25" customHeight="1" x14ac:dyDescent="0.2">
      <c r="B21" s="51" t="s">
        <v>110</v>
      </c>
      <c r="C21" s="49"/>
      <c r="D21" s="107" t="s">
        <v>111</v>
      </c>
      <c r="E21" s="107"/>
      <c r="F21" s="107"/>
      <c r="G21" s="107"/>
      <c r="H21" s="107"/>
      <c r="I21" s="107"/>
      <c r="J21" s="107"/>
      <c r="K21" s="108"/>
    </row>
    <row r="22" spans="2:11" x14ac:dyDescent="0.2">
      <c r="B22" s="50"/>
      <c r="C22" s="49"/>
      <c r="D22" s="17"/>
      <c r="E22" s="17"/>
      <c r="F22" s="17"/>
      <c r="G22" s="17"/>
      <c r="H22" s="17"/>
      <c r="I22" s="17"/>
      <c r="J22" s="17"/>
      <c r="K22" s="35"/>
    </row>
    <row r="23" spans="2:11" ht="26.25" customHeight="1" x14ac:dyDescent="0.2">
      <c r="B23" s="51" t="s">
        <v>112</v>
      </c>
      <c r="C23" s="49"/>
      <c r="D23" s="107" t="s">
        <v>113</v>
      </c>
      <c r="E23" s="107"/>
      <c r="F23" s="107"/>
      <c r="G23" s="107"/>
      <c r="H23" s="107"/>
      <c r="I23" s="107"/>
      <c r="J23" s="107"/>
      <c r="K23" s="108"/>
    </row>
    <row r="24" spans="2:11" x14ac:dyDescent="0.2">
      <c r="B24" s="50"/>
      <c r="C24" s="49"/>
      <c r="D24" s="17"/>
      <c r="E24" s="17"/>
      <c r="F24" s="17"/>
      <c r="G24" s="17"/>
      <c r="H24" s="17"/>
      <c r="I24" s="17"/>
      <c r="J24" s="17"/>
      <c r="K24" s="35"/>
    </row>
    <row r="25" spans="2:11" x14ac:dyDescent="0.2">
      <c r="B25" s="50" t="s">
        <v>117</v>
      </c>
      <c r="C25" s="49"/>
      <c r="D25" s="26" t="s">
        <v>118</v>
      </c>
      <c r="E25" s="17"/>
      <c r="F25" s="17"/>
      <c r="G25" s="17"/>
      <c r="H25" s="17"/>
      <c r="I25" s="17"/>
      <c r="J25" s="17"/>
      <c r="K25" s="35"/>
    </row>
    <row r="26" spans="2:11" x14ac:dyDescent="0.2">
      <c r="B26" s="50"/>
      <c r="C26" s="49"/>
      <c r="D26" s="17"/>
      <c r="E26" s="17"/>
      <c r="F26" s="17"/>
      <c r="G26" s="17"/>
      <c r="H26" s="17"/>
      <c r="I26" s="17"/>
      <c r="J26" s="17"/>
      <c r="K26" s="35"/>
    </row>
    <row r="27" spans="2:11" x14ac:dyDescent="0.2">
      <c r="B27" s="50" t="s">
        <v>114</v>
      </c>
      <c r="C27" s="49"/>
      <c r="D27" s="26" t="s">
        <v>278</v>
      </c>
      <c r="E27" s="17"/>
      <c r="F27" s="17"/>
      <c r="G27" s="17"/>
      <c r="H27" s="17"/>
      <c r="I27" s="17"/>
      <c r="J27" s="17"/>
      <c r="K27" s="35"/>
    </row>
    <row r="28" spans="2:11" x14ac:dyDescent="0.2">
      <c r="B28" s="50"/>
      <c r="C28" s="49"/>
      <c r="D28" s="17"/>
      <c r="E28" s="17"/>
      <c r="F28" s="17"/>
      <c r="G28" s="17"/>
      <c r="H28" s="17"/>
      <c r="I28" s="17"/>
      <c r="J28" s="17"/>
      <c r="K28" s="35"/>
    </row>
    <row r="29" spans="2:11" x14ac:dyDescent="0.2">
      <c r="B29" s="50" t="s">
        <v>115</v>
      </c>
      <c r="C29" s="49"/>
      <c r="D29" s="26" t="s">
        <v>280</v>
      </c>
      <c r="E29" s="17"/>
      <c r="F29" s="17"/>
      <c r="G29" s="17"/>
      <c r="H29" s="17"/>
      <c r="I29" s="17"/>
      <c r="J29" s="17"/>
      <c r="K29" s="35"/>
    </row>
    <row r="30" spans="2:11" x14ac:dyDescent="0.2">
      <c r="B30" s="50"/>
      <c r="C30" s="49"/>
      <c r="D30" s="17"/>
      <c r="E30" s="17"/>
      <c r="F30" s="17"/>
      <c r="G30" s="17"/>
      <c r="H30" s="17"/>
      <c r="I30" s="17"/>
      <c r="J30" s="17"/>
      <c r="K30" s="35"/>
    </row>
    <row r="31" spans="2:11" x14ac:dyDescent="0.2">
      <c r="B31" s="50" t="s">
        <v>116</v>
      </c>
      <c r="C31" s="49"/>
      <c r="D31" s="26" t="s">
        <v>279</v>
      </c>
      <c r="E31" s="17"/>
      <c r="F31" s="17"/>
      <c r="G31" s="17"/>
      <c r="H31" s="17"/>
      <c r="I31" s="17"/>
      <c r="J31" s="17"/>
      <c r="K31" s="35"/>
    </row>
    <row r="32" spans="2:11" x14ac:dyDescent="0.2">
      <c r="B32" s="50"/>
      <c r="C32" s="49"/>
      <c r="D32" s="17"/>
      <c r="E32" s="17"/>
      <c r="F32" s="17"/>
      <c r="G32" s="17"/>
      <c r="H32" s="17"/>
      <c r="I32" s="17"/>
      <c r="J32" s="17"/>
      <c r="K32" s="35"/>
    </row>
    <row r="33" spans="2:11" x14ac:dyDescent="0.2">
      <c r="B33" s="50" t="s">
        <v>288</v>
      </c>
      <c r="C33" s="49"/>
      <c r="D33" s="26" t="s">
        <v>289</v>
      </c>
      <c r="E33" s="17"/>
      <c r="F33" s="17"/>
      <c r="G33" s="17"/>
      <c r="H33" s="17"/>
      <c r="I33" s="17"/>
      <c r="J33" s="17"/>
      <c r="K33" s="35"/>
    </row>
    <row r="34" spans="2:11" x14ac:dyDescent="0.2">
      <c r="B34" s="37"/>
      <c r="C34" s="38"/>
      <c r="D34" s="38"/>
      <c r="E34" s="38"/>
      <c r="F34" s="38"/>
      <c r="G34" s="38"/>
      <c r="H34" s="38"/>
      <c r="I34" s="38"/>
      <c r="J34" s="38"/>
      <c r="K34" s="39"/>
    </row>
    <row r="35" spans="2:11" ht="12.75" customHeight="1" thickBot="1" x14ac:dyDescent="0.25"/>
    <row r="36" spans="2:11" ht="16.5" customHeight="1" x14ac:dyDescent="0.2">
      <c r="B36" s="101" t="s">
        <v>316</v>
      </c>
      <c r="C36" s="102"/>
      <c r="D36" s="102"/>
      <c r="E36" s="102"/>
      <c r="F36" s="102"/>
      <c r="G36" s="102"/>
      <c r="H36" s="102"/>
      <c r="I36" s="102"/>
      <c r="J36" s="102"/>
      <c r="K36" s="103"/>
    </row>
    <row r="37" spans="2:11" ht="19.5" customHeight="1" thickBot="1" x14ac:dyDescent="0.25">
      <c r="B37" s="104" t="s">
        <v>303</v>
      </c>
      <c r="C37" s="105"/>
      <c r="D37" s="105"/>
      <c r="E37" s="105"/>
      <c r="F37" s="105"/>
      <c r="G37" s="105"/>
      <c r="H37" s="105"/>
      <c r="I37" s="105"/>
      <c r="J37" s="105"/>
      <c r="K37" s="106"/>
    </row>
    <row r="39" spans="2:11" x14ac:dyDescent="0.2">
      <c r="B39" s="40" t="s">
        <v>119</v>
      </c>
      <c r="C39" t="s">
        <v>120</v>
      </c>
    </row>
    <row r="40" spans="2:11" x14ac:dyDescent="0.2">
      <c r="B40" s="40" t="s">
        <v>121</v>
      </c>
      <c r="C40" s="41" t="s">
        <v>122</v>
      </c>
    </row>
    <row r="41" spans="2:11" x14ac:dyDescent="0.2">
      <c r="B41" s="40"/>
      <c r="C41" t="s">
        <v>290</v>
      </c>
    </row>
  </sheetData>
  <sheetProtection password="E11D" sheet="1" objects="1" scenarios="1"/>
  <mergeCells count="11">
    <mergeCell ref="B36:K36"/>
    <mergeCell ref="B37:K37"/>
    <mergeCell ref="D21:K21"/>
    <mergeCell ref="D23:K23"/>
    <mergeCell ref="D17:K17"/>
    <mergeCell ref="D19:K19"/>
    <mergeCell ref="B3:E3"/>
    <mergeCell ref="B7:K7"/>
    <mergeCell ref="B10:K10"/>
    <mergeCell ref="B12:K12"/>
    <mergeCell ref="B13:K13"/>
  </mergeCells>
  <hyperlinks>
    <hyperlink ref="C40" r:id="rId1"/>
  </hyperlinks>
  <pageMargins left="0.7" right="0.7" top="0.75" bottom="0.75" header="0.3" footer="0.3"/>
  <pageSetup paperSize="9"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P38"/>
  <sheetViews>
    <sheetView showGridLines="0" showRowColHeaders="0" zoomScale="106" zoomScaleNormal="106" workbookViewId="0">
      <selection activeCell="C2" sqref="C2:D2"/>
    </sheetView>
  </sheetViews>
  <sheetFormatPr baseColWidth="10" defaultRowHeight="12.75" x14ac:dyDescent="0.2"/>
  <cols>
    <col min="1" max="1" width="1.375" style="6" customWidth="1"/>
    <col min="2" max="2" width="21.75" style="6" bestFit="1" customWidth="1"/>
    <col min="3" max="3" width="18.125" style="6" customWidth="1"/>
    <col min="4" max="4" width="5.625" style="6" customWidth="1"/>
    <col min="5" max="5" width="18.125" style="6" customWidth="1"/>
    <col min="6" max="6" width="5.625" style="6" customWidth="1"/>
    <col min="7" max="7" width="18.125" style="6" customWidth="1"/>
    <col min="8" max="8" width="5.75" style="6" customWidth="1"/>
    <col min="9" max="9" width="5.75" style="71" hidden="1" customWidth="1"/>
    <col min="10" max="13" width="10.75" style="6" hidden="1" customWidth="1"/>
    <col min="14" max="14" width="10.375" style="6" customWidth="1"/>
    <col min="15" max="15" width="11" style="6" customWidth="1"/>
    <col min="16" max="16384" width="11" style="6"/>
  </cols>
  <sheetData>
    <row r="1" spans="2:16" ht="8.25" customHeight="1" x14ac:dyDescent="0.2"/>
    <row r="2" spans="2:16" x14ac:dyDescent="0.2">
      <c r="B2" s="62" t="s">
        <v>123</v>
      </c>
      <c r="C2" s="113" t="s">
        <v>275</v>
      </c>
      <c r="D2" s="114"/>
      <c r="J2" s="6" t="s">
        <v>124</v>
      </c>
      <c r="K2" s="66"/>
      <c r="M2" s="6" t="s">
        <v>127</v>
      </c>
    </row>
    <row r="3" spans="2:16" x14ac:dyDescent="0.2">
      <c r="J3" s="6" t="s">
        <v>126</v>
      </c>
      <c r="M3" s="6" t="s">
        <v>129</v>
      </c>
    </row>
    <row r="4" spans="2:16" x14ac:dyDescent="0.2">
      <c r="B4" s="62" t="s">
        <v>125</v>
      </c>
      <c r="C4" s="113"/>
      <c r="D4" s="114"/>
      <c r="J4" s="6" t="s">
        <v>128</v>
      </c>
      <c r="M4" s="6" t="s">
        <v>131</v>
      </c>
    </row>
    <row r="5" spans="2:16" x14ac:dyDescent="0.2">
      <c r="M5" s="6" t="s">
        <v>132</v>
      </c>
    </row>
    <row r="6" spans="2:16" x14ac:dyDescent="0.2">
      <c r="B6" s="62" t="s">
        <v>130</v>
      </c>
      <c r="C6" s="113"/>
      <c r="D6" s="114"/>
      <c r="G6" s="60" t="s">
        <v>122</v>
      </c>
      <c r="H6" s="60"/>
      <c r="I6" s="72"/>
      <c r="J6" s="6">
        <v>1</v>
      </c>
      <c r="L6" s="66"/>
      <c r="N6" s="66"/>
      <c r="O6" s="66"/>
      <c r="P6" s="66"/>
    </row>
    <row r="7" spans="2:16" x14ac:dyDescent="0.2">
      <c r="B7" s="62"/>
      <c r="C7" s="62"/>
      <c r="D7" s="62"/>
      <c r="G7" s="60"/>
      <c r="H7" s="60"/>
      <c r="I7" s="72"/>
      <c r="L7" s="66"/>
      <c r="N7" s="66"/>
      <c r="O7" s="66"/>
      <c r="P7" s="66"/>
    </row>
    <row r="8" spans="2:16" x14ac:dyDescent="0.2">
      <c r="B8" s="62" t="s">
        <v>317</v>
      </c>
      <c r="C8" s="115"/>
      <c r="D8" s="116"/>
      <c r="G8" s="60"/>
      <c r="H8" s="60"/>
      <c r="I8" s="72"/>
      <c r="L8" s="66"/>
      <c r="N8" s="66"/>
      <c r="O8" s="66"/>
      <c r="P8" s="66"/>
    </row>
    <row r="10" spans="2:16" x14ac:dyDescent="0.2">
      <c r="B10" s="95" t="s">
        <v>287</v>
      </c>
      <c r="C10" s="67" t="s">
        <v>281</v>
      </c>
    </row>
    <row r="11" spans="2:16" x14ac:dyDescent="0.2">
      <c r="E11" s="63"/>
    </row>
    <row r="12" spans="2:16" x14ac:dyDescent="0.2">
      <c r="C12" s="68" t="s">
        <v>175</v>
      </c>
      <c r="E12" s="69" t="s">
        <v>176</v>
      </c>
      <c r="G12" s="70" t="s">
        <v>177</v>
      </c>
    </row>
    <row r="13" spans="2:16" x14ac:dyDescent="0.2">
      <c r="B13" s="62" t="s">
        <v>286</v>
      </c>
      <c r="C13" s="67" t="s">
        <v>281</v>
      </c>
      <c r="D13" s="21"/>
      <c r="E13" s="67" t="s">
        <v>281</v>
      </c>
      <c r="F13" s="21"/>
      <c r="G13" s="67" t="s">
        <v>281</v>
      </c>
    </row>
    <row r="15" spans="2:16" x14ac:dyDescent="0.2">
      <c r="B15" s="6" t="s">
        <v>282</v>
      </c>
      <c r="C15" s="86">
        <f>IFERROR(C13-C10,0)</f>
        <v>0</v>
      </c>
      <c r="D15" s="6" t="s">
        <v>276</v>
      </c>
      <c r="E15" s="86">
        <f>IFERROR(E13-C10,0)</f>
        <v>0</v>
      </c>
      <c r="F15" s="6" t="s">
        <v>276</v>
      </c>
      <c r="G15" s="86">
        <f>IFERROR(G13-C10,0)</f>
        <v>0</v>
      </c>
      <c r="H15" s="6" t="s">
        <v>276</v>
      </c>
    </row>
    <row r="16" spans="2:16" x14ac:dyDescent="0.2">
      <c r="C16" s="87">
        <f>IFERROR(C13-C10,0)</f>
        <v>0</v>
      </c>
      <c r="D16" s="6" t="s">
        <v>277</v>
      </c>
      <c r="E16" s="87">
        <f>IFERROR(E13-C10,0)</f>
        <v>0</v>
      </c>
      <c r="F16" s="6" t="s">
        <v>277</v>
      </c>
      <c r="G16" s="87">
        <f>IFERROR(G13-C10,0)</f>
        <v>0</v>
      </c>
      <c r="H16" s="6" t="s">
        <v>277</v>
      </c>
    </row>
    <row r="18" spans="2:10" x14ac:dyDescent="0.2">
      <c r="B18" s="6" t="s">
        <v>283</v>
      </c>
      <c r="C18" s="88">
        <v>0</v>
      </c>
      <c r="D18" s="63" t="s">
        <v>274</v>
      </c>
      <c r="E18" s="88">
        <v>0</v>
      </c>
      <c r="F18" s="63" t="s">
        <v>274</v>
      </c>
      <c r="G18" s="88">
        <v>0</v>
      </c>
      <c r="H18" s="63" t="s">
        <v>274</v>
      </c>
      <c r="I18" s="73"/>
    </row>
    <row r="19" spans="2:10" x14ac:dyDescent="0.2">
      <c r="J19" s="6" t="s">
        <v>133</v>
      </c>
    </row>
    <row r="20" spans="2:10" x14ac:dyDescent="0.2">
      <c r="B20" s="6" t="s">
        <v>284</v>
      </c>
      <c r="C20" s="111"/>
      <c r="D20" s="112"/>
      <c r="J20" s="6" t="s">
        <v>134</v>
      </c>
    </row>
    <row r="21" spans="2:10" x14ac:dyDescent="0.2">
      <c r="J21" s="6" t="s">
        <v>135</v>
      </c>
    </row>
    <row r="22" spans="2:10" x14ac:dyDescent="0.2">
      <c r="B22" s="6" t="s">
        <v>136</v>
      </c>
      <c r="C22" s="111"/>
      <c r="D22" s="112"/>
      <c r="J22" s="6" t="s">
        <v>137</v>
      </c>
    </row>
    <row r="24" spans="2:10" x14ac:dyDescent="0.2">
      <c r="B24" s="6" t="s">
        <v>138</v>
      </c>
      <c r="C24" s="111"/>
      <c r="D24" s="112"/>
      <c r="J24" s="6">
        <v>1</v>
      </c>
    </row>
    <row r="26" spans="2:10" x14ac:dyDescent="0.2">
      <c r="B26" s="6" t="s">
        <v>139</v>
      </c>
      <c r="G26" s="117"/>
      <c r="H26" s="117"/>
      <c r="I26" s="74"/>
    </row>
    <row r="27" spans="2:10" ht="15" customHeight="1" x14ac:dyDescent="0.2">
      <c r="B27" s="118"/>
      <c r="C27" s="119"/>
      <c r="D27" s="119"/>
      <c r="E27" s="119"/>
      <c r="F27" s="119"/>
      <c r="G27" s="119"/>
      <c r="H27" s="120"/>
      <c r="I27" s="75"/>
      <c r="J27" s="6" t="s">
        <v>140</v>
      </c>
    </row>
    <row r="28" spans="2:10" ht="15" customHeight="1" x14ac:dyDescent="0.2">
      <c r="B28" s="121"/>
      <c r="C28" s="122"/>
      <c r="D28" s="122"/>
      <c r="E28" s="122"/>
      <c r="F28" s="122"/>
      <c r="G28" s="122"/>
      <c r="H28" s="123"/>
      <c r="I28" s="75"/>
      <c r="J28" s="6" t="s">
        <v>141</v>
      </c>
    </row>
    <row r="29" spans="2:10" ht="15" customHeight="1" x14ac:dyDescent="0.2">
      <c r="B29" s="121"/>
      <c r="C29" s="122"/>
      <c r="D29" s="122"/>
      <c r="E29" s="122"/>
      <c r="F29" s="122"/>
      <c r="G29" s="122"/>
      <c r="H29" s="123"/>
      <c r="I29" s="75"/>
      <c r="J29" s="6" t="s">
        <v>142</v>
      </c>
    </row>
    <row r="30" spans="2:10" ht="15" customHeight="1" x14ac:dyDescent="0.2">
      <c r="B30" s="124"/>
      <c r="C30" s="125"/>
      <c r="D30" s="125"/>
      <c r="E30" s="125"/>
      <c r="F30" s="125"/>
      <c r="G30" s="125"/>
      <c r="H30" s="126"/>
      <c r="I30" s="75"/>
      <c r="J30" s="6" t="s">
        <v>132</v>
      </c>
    </row>
    <row r="32" spans="2:10" x14ac:dyDescent="0.2">
      <c r="B32" s="6" t="s">
        <v>143</v>
      </c>
      <c r="C32" s="111"/>
      <c r="D32" s="112"/>
      <c r="J32" s="6">
        <v>1</v>
      </c>
    </row>
    <row r="34" spans="2:10" x14ac:dyDescent="0.2">
      <c r="B34" s="6" t="s">
        <v>144</v>
      </c>
      <c r="J34" s="6">
        <v>0</v>
      </c>
    </row>
    <row r="35" spans="2:10" ht="15" customHeight="1" x14ac:dyDescent="0.2">
      <c r="B35" s="118"/>
      <c r="C35" s="119"/>
      <c r="D35" s="119"/>
      <c r="E35" s="119"/>
      <c r="F35" s="119"/>
      <c r="G35" s="119"/>
      <c r="H35" s="120"/>
      <c r="I35" s="75"/>
      <c r="J35" s="6" t="str">
        <f>IF(J34=0,"",IF(J34=1,#REF!,IF(J34=2,#REF!,IF(J34=3,#REF!,IF(J34=4,#REF!,IF(J34=5,#REF!,IF(J34=6,#REF!,IF(J34=7,J33,#REF!))))))))</f>
        <v/>
      </c>
    </row>
    <row r="36" spans="2:10" ht="15" customHeight="1" x14ac:dyDescent="0.2">
      <c r="B36" s="121"/>
      <c r="C36" s="122"/>
      <c r="D36" s="122"/>
      <c r="E36" s="122"/>
      <c r="F36" s="122"/>
      <c r="G36" s="122"/>
      <c r="H36" s="123"/>
      <c r="I36" s="75"/>
    </row>
    <row r="37" spans="2:10" ht="15" customHeight="1" x14ac:dyDescent="0.2">
      <c r="B37" s="121"/>
      <c r="C37" s="122"/>
      <c r="D37" s="122"/>
      <c r="E37" s="122"/>
      <c r="F37" s="122"/>
      <c r="G37" s="122"/>
      <c r="H37" s="123"/>
      <c r="I37" s="75"/>
    </row>
    <row r="38" spans="2:10" ht="15" customHeight="1" x14ac:dyDescent="0.2">
      <c r="B38" s="124"/>
      <c r="C38" s="125"/>
      <c r="D38" s="125"/>
      <c r="E38" s="125"/>
      <c r="F38" s="125"/>
      <c r="G38" s="125"/>
      <c r="H38" s="126"/>
      <c r="I38" s="75"/>
    </row>
  </sheetData>
  <sheetProtection password="E11D" sheet="1" objects="1" scenarios="1"/>
  <dataConsolidate/>
  <mergeCells count="11">
    <mergeCell ref="C24:D24"/>
    <mergeCell ref="G26:H26"/>
    <mergeCell ref="B27:H30"/>
    <mergeCell ref="C32:D32"/>
    <mergeCell ref="B35:H38"/>
    <mergeCell ref="C22:D22"/>
    <mergeCell ref="C2:D2"/>
    <mergeCell ref="C4:D4"/>
    <mergeCell ref="C6:D6"/>
    <mergeCell ref="C20:D20"/>
    <mergeCell ref="C8:D8"/>
  </mergeCells>
  <dataValidations count="13">
    <dataValidation type="list" allowBlank="1" showInputMessage="1" showErrorMessage="1" prompt="cliquez sur la flèche à droite" sqref="C20">
      <formula1>$J$19:$J$22</formula1>
    </dataValidation>
    <dataValidation type="list" allowBlank="1" showInputMessage="1" showErrorMessage="1" prompt="cliquez sur la flèche à droite" sqref="C22">
      <formula1>$J$27:$J$30</formula1>
    </dataValidation>
    <dataValidation allowBlank="1" showInputMessage="1" showErrorMessage="1" prompt="nom du vétérinaire" sqref="C2:D2 F2"/>
    <dataValidation allowBlank="1" showInputMessage="1" showErrorMessage="1" prompt="inscrivez le nom du propriétaire" sqref="C4:D4 F4"/>
    <dataValidation allowBlank="1" showInputMessage="1" showErrorMessage="1" prompt="inscrivez le nom du chien" sqref="F6:F8 C6:D6"/>
    <dataValidation allowBlank="1" showInputMessage="1" showErrorMessage="1" prompt="notez le motif de consultation et la demande du client" sqref="B35:I38"/>
    <dataValidation allowBlank="1" showInputMessage="1" showErrorMessage="1" prompt="notez les informations utiles concernant le groupe social, l'environnement physique" sqref="B27:I30"/>
    <dataValidation allowBlank="1" showInputMessage="1" showErrorMessage="1" prompt="inscrivez la date des consultations avec le format 25/12/2001" sqref="C13 E13 G13"/>
    <dataValidation allowBlank="1" showInputMessage="1" showErrorMessage="1" prompt="inscrivez la date de naissance du chien avec le format 25/12/2001 ; l'âge (année et mois) est calculé automatiquement" sqref="C10"/>
    <dataValidation allowBlank="1" showInputMessage="1" showErrorMessage="1" prompt="notez le poids du chien" sqref="C18 E18 G18"/>
    <dataValidation type="list" allowBlank="1" showInputMessage="1" showErrorMessage="1" prompt="cliquez sur la flèche à droite" sqref="C32">
      <formula1>$J$2:$J$4</formula1>
    </dataValidation>
    <dataValidation type="list" allowBlank="1" showInputMessage="1" showErrorMessage="1" prompt="cliquez sur la flèche à droite" sqref="C24">
      <formula1>$M$2:$M$6</formula1>
    </dataValidation>
    <dataValidation allowBlank="1" showInputMessage="1" showErrorMessage="1" prompt="inscrivez l'indentification électronique ou tatouage du chien" sqref="C8:D8"/>
  </dataValidations>
  <hyperlinks>
    <hyperlink ref="G6" r:id="rId1"/>
  </hyperlinks>
  <pageMargins left="0.78740157499999996" right="0.78740157499999996" top="0.984251969" bottom="0.984251969" header="0.5" footer="0.5"/>
  <pageSetup paperSize="9" orientation="portrait" horizontalDpi="4294967292" verticalDpi="4294967292" r:id="rId2"/>
  <headerFooter alignWithMargins="0">
    <oddHeader>&amp;CGrille 4A - Etec</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5" tint="0.39997558519241921"/>
  </sheetPr>
  <dimension ref="B1:U54"/>
  <sheetViews>
    <sheetView showGridLines="0" showRowColHeaders="0" zoomScaleNormal="100" workbookViewId="0">
      <selection activeCell="C4" sqref="C4:F4"/>
    </sheetView>
  </sheetViews>
  <sheetFormatPr baseColWidth="10" defaultRowHeight="12.75" x14ac:dyDescent="0.2"/>
  <cols>
    <col min="1" max="1" width="1.375" customWidth="1"/>
    <col min="2" max="2" width="24.5" style="6" bestFit="1" customWidth="1"/>
    <col min="6" max="6" width="7.625" customWidth="1"/>
    <col min="7" max="7" width="9" style="5" bestFit="1" customWidth="1"/>
    <col min="8" max="8" width="1.375" customWidth="1"/>
    <col min="9" max="9" width="41.125" hidden="1" customWidth="1"/>
    <col min="10" max="10" width="6.125" hidden="1" customWidth="1"/>
    <col min="11" max="11" width="44.375" hidden="1" customWidth="1"/>
    <col min="12" max="12" width="5" hidden="1" customWidth="1"/>
    <col min="13" max="13" width="10" customWidth="1"/>
    <col min="14" max="16" width="13.25" style="5" customWidth="1"/>
    <col min="17" max="17" width="13.25" style="5" bestFit="1" customWidth="1"/>
    <col min="18" max="18" width="10" customWidth="1"/>
  </cols>
  <sheetData>
    <row r="1" spans="2:19" ht="8.25" customHeight="1" thickBot="1" x14ac:dyDescent="0.25"/>
    <row r="2" spans="2:19" s="5" customFormat="1" ht="15" customHeight="1" x14ac:dyDescent="0.2">
      <c r="B2" s="1" t="s">
        <v>0</v>
      </c>
      <c r="C2" s="137" t="str">
        <f>IF(G4&lt;5,IF(G2&lt;15,IF(G6&lt;5,IF(G8&lt;5,"","DANGER !"),"DANGER !"),"DANGER !"),"DANGER !")</f>
        <v/>
      </c>
      <c r="D2" s="137"/>
      <c r="E2" s="137"/>
      <c r="F2" s="137"/>
      <c r="G2" s="59">
        <f>G4+G6+G8+G10+G12</f>
        <v>0</v>
      </c>
      <c r="H2" s="78"/>
      <c r="I2" s="77" t="s">
        <v>1</v>
      </c>
      <c r="J2">
        <v>0</v>
      </c>
      <c r="K2" s="4" t="s">
        <v>2</v>
      </c>
      <c r="L2">
        <v>0</v>
      </c>
      <c r="M2" s="127" t="s">
        <v>285</v>
      </c>
      <c r="N2" s="128"/>
      <c r="O2" s="128"/>
      <c r="P2" s="128"/>
      <c r="Q2" s="128"/>
      <c r="R2" s="129"/>
      <c r="S2" s="64"/>
    </row>
    <row r="3" spans="2:19" s="5" customFormat="1" x14ac:dyDescent="0.2">
      <c r="B3" s="6"/>
      <c r="H3" s="2"/>
      <c r="I3" s="7" t="s">
        <v>3</v>
      </c>
      <c r="J3">
        <v>1</v>
      </c>
      <c r="K3" s="8" t="s">
        <v>4</v>
      </c>
      <c r="L3">
        <v>1</v>
      </c>
      <c r="M3" s="130"/>
      <c r="N3" s="131"/>
      <c r="O3" s="131"/>
      <c r="P3" s="131"/>
      <c r="Q3" s="131"/>
      <c r="R3" s="132"/>
      <c r="S3" s="64"/>
    </row>
    <row r="4" spans="2:19" s="5" customFormat="1" ht="13.5" thickBot="1" x14ac:dyDescent="0.25">
      <c r="B4" s="6" t="s">
        <v>5</v>
      </c>
      <c r="C4" s="140" t="s">
        <v>1</v>
      </c>
      <c r="D4" s="141"/>
      <c r="E4" s="141"/>
      <c r="F4" s="142"/>
      <c r="G4" s="5">
        <f>IF(C4=0," ",VLOOKUP(C4,I2:J6,2,0))</f>
        <v>0</v>
      </c>
      <c r="H4" s="2"/>
      <c r="I4" s="7" t="s">
        <v>6</v>
      </c>
      <c r="J4">
        <v>2</v>
      </c>
      <c r="K4" s="8" t="s">
        <v>7</v>
      </c>
      <c r="L4">
        <v>2</v>
      </c>
      <c r="M4" s="133"/>
      <c r="N4" s="134"/>
      <c r="O4" s="134"/>
      <c r="P4" s="134"/>
      <c r="Q4" s="134"/>
      <c r="R4" s="135"/>
      <c r="S4" s="64"/>
    </row>
    <row r="5" spans="2:19" s="5" customFormat="1" x14ac:dyDescent="0.2">
      <c r="B5" s="6"/>
      <c r="C5"/>
      <c r="D5"/>
      <c r="E5" s="25"/>
      <c r="F5"/>
      <c r="H5" s="2"/>
      <c r="I5" s="7" t="s">
        <v>10</v>
      </c>
      <c r="J5">
        <v>3</v>
      </c>
      <c r="K5" s="8" t="s">
        <v>11</v>
      </c>
      <c r="L5">
        <v>3</v>
      </c>
      <c r="M5" s="76"/>
      <c r="N5" s="13"/>
      <c r="Q5" s="13"/>
      <c r="R5" s="65"/>
    </row>
    <row r="6" spans="2:19" s="5" customFormat="1" x14ac:dyDescent="0.2">
      <c r="B6" s="6" t="s">
        <v>12</v>
      </c>
      <c r="C6" s="143" t="s">
        <v>2</v>
      </c>
      <c r="D6" s="144"/>
      <c r="E6" s="144"/>
      <c r="F6" s="145"/>
      <c r="G6" s="5">
        <f>IF(C6=0," ",VLOOKUP(C6,K2:L6,2,0))</f>
        <v>0</v>
      </c>
      <c r="H6" s="2"/>
      <c r="I6" s="15" t="s">
        <v>13</v>
      </c>
      <c r="J6">
        <v>5</v>
      </c>
      <c r="K6" s="16" t="s">
        <v>14</v>
      </c>
      <c r="L6">
        <v>5</v>
      </c>
      <c r="M6"/>
      <c r="N6" s="9" t="s">
        <v>0</v>
      </c>
      <c r="O6" s="10" t="s">
        <v>8</v>
      </c>
      <c r="P6" s="10" t="s">
        <v>9</v>
      </c>
      <c r="Q6" s="11" t="s">
        <v>297</v>
      </c>
      <c r="R6"/>
    </row>
    <row r="7" spans="2:19" s="5" customFormat="1" x14ac:dyDescent="0.2">
      <c r="B7" s="6"/>
      <c r="C7"/>
      <c r="D7"/>
      <c r="E7" s="25"/>
      <c r="F7"/>
      <c r="H7" s="17"/>
      <c r="I7" s="18" t="s">
        <v>2</v>
      </c>
      <c r="J7">
        <v>0</v>
      </c>
      <c r="K7" s="18" t="s">
        <v>2</v>
      </c>
      <c r="L7">
        <v>0</v>
      </c>
      <c r="M7"/>
      <c r="N7" s="12">
        <f>G2</f>
        <v>0</v>
      </c>
      <c r="O7" s="13">
        <f>G15</f>
        <v>0</v>
      </c>
      <c r="P7" s="13">
        <f>G28</f>
        <v>0</v>
      </c>
      <c r="Q7" s="14">
        <f>G41</f>
        <v>0</v>
      </c>
      <c r="R7"/>
    </row>
    <row r="8" spans="2:19" s="5" customFormat="1" x14ac:dyDescent="0.2">
      <c r="B8" s="6" t="s">
        <v>15</v>
      </c>
      <c r="C8" s="143" t="s">
        <v>2</v>
      </c>
      <c r="D8" s="144"/>
      <c r="E8" s="144"/>
      <c r="F8" s="145"/>
      <c r="G8" s="5">
        <f>IF(C8=0," ",VLOOKUP(C8,I7:J11,2,0))</f>
        <v>0</v>
      </c>
      <c r="H8" s="17"/>
      <c r="I8" s="19" t="s">
        <v>4</v>
      </c>
      <c r="J8">
        <v>1</v>
      </c>
      <c r="K8" s="19" t="s">
        <v>16</v>
      </c>
      <c r="L8">
        <v>1</v>
      </c>
      <c r="M8"/>
      <c r="R8"/>
    </row>
    <row r="9" spans="2:19" s="5" customFormat="1" x14ac:dyDescent="0.2">
      <c r="B9" s="6"/>
      <c r="C9"/>
      <c r="D9"/>
      <c r="E9" s="25"/>
      <c r="F9"/>
      <c r="H9" s="17"/>
      <c r="I9" s="19" t="s">
        <v>7</v>
      </c>
      <c r="J9">
        <v>2</v>
      </c>
      <c r="K9" s="19" t="s">
        <v>17</v>
      </c>
      <c r="L9">
        <v>2</v>
      </c>
      <c r="M9"/>
      <c r="R9"/>
    </row>
    <row r="10" spans="2:19" s="5" customFormat="1" x14ac:dyDescent="0.2">
      <c r="B10" s="6" t="s">
        <v>18</v>
      </c>
      <c r="C10" s="143" t="s">
        <v>2</v>
      </c>
      <c r="D10" s="144"/>
      <c r="E10" s="144"/>
      <c r="F10" s="145"/>
      <c r="G10" s="5">
        <f>IF(C10=0," ",VLOOKUP(C10,K7:L11,2,0))</f>
        <v>0</v>
      </c>
      <c r="H10" s="17"/>
      <c r="I10" s="19" t="s">
        <v>11</v>
      </c>
      <c r="J10">
        <v>3</v>
      </c>
      <c r="K10" s="19" t="s">
        <v>19</v>
      </c>
      <c r="L10">
        <v>3</v>
      </c>
      <c r="M10"/>
      <c r="R10"/>
    </row>
    <row r="11" spans="2:19" s="5" customFormat="1" x14ac:dyDescent="0.2">
      <c r="B11" s="6"/>
      <c r="C11"/>
      <c r="D11"/>
      <c r="E11" s="25"/>
      <c r="F11"/>
      <c r="H11" s="17"/>
      <c r="I11" s="20" t="s">
        <v>14</v>
      </c>
      <c r="J11">
        <v>5</v>
      </c>
      <c r="K11" s="20" t="s">
        <v>20</v>
      </c>
      <c r="L11">
        <v>5</v>
      </c>
      <c r="M11"/>
      <c r="R11"/>
    </row>
    <row r="12" spans="2:19" s="5" customFormat="1" x14ac:dyDescent="0.2">
      <c r="B12" s="6" t="s">
        <v>21</v>
      </c>
      <c r="C12" s="143" t="s">
        <v>22</v>
      </c>
      <c r="D12" s="144"/>
      <c r="E12" s="144"/>
      <c r="F12" s="145"/>
      <c r="G12" s="5">
        <f>IF(C12=0," ",VLOOKUP(C12,I12:J16,2,0))</f>
        <v>0</v>
      </c>
      <c r="H12" s="17"/>
      <c r="I12" s="18" t="s">
        <v>22</v>
      </c>
      <c r="J12">
        <v>0</v>
      </c>
      <c r="K12" s="18" t="s">
        <v>33</v>
      </c>
      <c r="L12">
        <v>0</v>
      </c>
      <c r="M12"/>
      <c r="R12"/>
    </row>
    <row r="13" spans="2:19" s="5" customFormat="1" x14ac:dyDescent="0.2">
      <c r="B13" s="6"/>
      <c r="C13"/>
      <c r="D13"/>
      <c r="E13" s="25"/>
      <c r="F13"/>
      <c r="H13" s="17"/>
      <c r="I13" s="19" t="s">
        <v>24</v>
      </c>
      <c r="J13">
        <v>1</v>
      </c>
      <c r="K13" s="19" t="s">
        <v>35</v>
      </c>
      <c r="L13">
        <v>1</v>
      </c>
      <c r="M13"/>
      <c r="R13"/>
    </row>
    <row r="14" spans="2:19" s="5" customFormat="1" x14ac:dyDescent="0.2">
      <c r="B14" s="6"/>
      <c r="C14"/>
      <c r="D14"/>
      <c r="E14" s="25"/>
      <c r="F14"/>
      <c r="H14" s="17"/>
      <c r="I14" s="19" t="s">
        <v>26</v>
      </c>
      <c r="J14">
        <v>2</v>
      </c>
      <c r="K14" s="19" t="s">
        <v>38</v>
      </c>
      <c r="L14">
        <v>2</v>
      </c>
      <c r="M14"/>
      <c r="R14"/>
    </row>
    <row r="15" spans="2:19" s="5" customFormat="1" ht="15" x14ac:dyDescent="0.2">
      <c r="B15" s="1" t="s">
        <v>8</v>
      </c>
      <c r="C15"/>
      <c r="D15"/>
      <c r="E15" s="25"/>
      <c r="F15"/>
      <c r="G15" s="59">
        <f>G17+G19+G21+G23+G25</f>
        <v>0</v>
      </c>
      <c r="H15" s="17"/>
      <c r="I15" s="19" t="s">
        <v>28</v>
      </c>
      <c r="J15">
        <v>3</v>
      </c>
      <c r="K15" s="19" t="s">
        <v>40</v>
      </c>
      <c r="L15">
        <v>3</v>
      </c>
      <c r="M15"/>
      <c r="R15"/>
    </row>
    <row r="16" spans="2:19" s="5" customFormat="1" x14ac:dyDescent="0.2">
      <c r="B16" s="6"/>
      <c r="C16"/>
      <c r="D16"/>
      <c r="E16" s="25"/>
      <c r="F16"/>
      <c r="H16" s="17"/>
      <c r="I16" s="20" t="s">
        <v>30</v>
      </c>
      <c r="J16">
        <v>5</v>
      </c>
      <c r="K16" s="20" t="s">
        <v>43</v>
      </c>
      <c r="L16">
        <v>5</v>
      </c>
      <c r="M16"/>
      <c r="R16"/>
    </row>
    <row r="17" spans="2:18" s="5" customFormat="1" x14ac:dyDescent="0.2">
      <c r="B17" s="6" t="s">
        <v>32</v>
      </c>
      <c r="C17" s="143" t="s">
        <v>33</v>
      </c>
      <c r="D17" s="144"/>
      <c r="E17" s="144"/>
      <c r="F17" s="145"/>
      <c r="G17" s="5">
        <f>IF(C17=0," ",VLOOKUP(C17,K12:L16,2,0))</f>
        <v>0</v>
      </c>
      <c r="H17" s="17"/>
      <c r="I17" s="18" t="s">
        <v>23</v>
      </c>
      <c r="J17">
        <v>0</v>
      </c>
      <c r="K17" s="18" t="s">
        <v>34</v>
      </c>
      <c r="L17">
        <v>0</v>
      </c>
      <c r="M17"/>
      <c r="R17"/>
    </row>
    <row r="18" spans="2:18" x14ac:dyDescent="0.2">
      <c r="E18" s="25"/>
      <c r="H18" s="17"/>
      <c r="I18" s="19" t="s">
        <v>25</v>
      </c>
      <c r="J18">
        <v>1</v>
      </c>
      <c r="K18" s="19" t="s">
        <v>36</v>
      </c>
      <c r="L18">
        <v>1</v>
      </c>
    </row>
    <row r="19" spans="2:18" x14ac:dyDescent="0.2">
      <c r="B19" s="6" t="s">
        <v>37</v>
      </c>
      <c r="C19" s="140" t="s">
        <v>23</v>
      </c>
      <c r="D19" s="141"/>
      <c r="E19" s="141"/>
      <c r="F19" s="142"/>
      <c r="G19" s="5">
        <f>IF(C19=0," ",VLOOKUP(C19,I17:J21,2,0))</f>
        <v>0</v>
      </c>
      <c r="H19" s="17"/>
      <c r="I19" s="19" t="s">
        <v>27</v>
      </c>
      <c r="J19">
        <v>2</v>
      </c>
      <c r="K19" s="19" t="s">
        <v>39</v>
      </c>
      <c r="L19">
        <v>2</v>
      </c>
    </row>
    <row r="20" spans="2:18" x14ac:dyDescent="0.2">
      <c r="E20" s="25"/>
      <c r="H20" s="17"/>
      <c r="I20" s="19" t="s">
        <v>29</v>
      </c>
      <c r="J20">
        <v>3</v>
      </c>
      <c r="K20" s="19" t="s">
        <v>41</v>
      </c>
      <c r="L20">
        <v>3</v>
      </c>
    </row>
    <row r="21" spans="2:18" x14ac:dyDescent="0.2">
      <c r="B21" s="6" t="s">
        <v>42</v>
      </c>
      <c r="C21" s="143" t="s">
        <v>34</v>
      </c>
      <c r="D21" s="144"/>
      <c r="E21" s="144"/>
      <c r="F21" s="145"/>
      <c r="G21" s="5">
        <f>IF(C21=0," ",VLOOKUP(C21,K17:L21,2,0))</f>
        <v>0</v>
      </c>
      <c r="H21" s="17"/>
      <c r="I21" s="20" t="s">
        <v>31</v>
      </c>
      <c r="J21">
        <v>5</v>
      </c>
      <c r="K21" s="20" t="s">
        <v>44</v>
      </c>
      <c r="L21">
        <v>5</v>
      </c>
    </row>
    <row r="22" spans="2:18" x14ac:dyDescent="0.2">
      <c r="E22" s="25"/>
      <c r="I22" s="18" t="s">
        <v>45</v>
      </c>
      <c r="J22">
        <v>0</v>
      </c>
      <c r="K22" s="18" t="s">
        <v>46</v>
      </c>
      <c r="L22">
        <v>0</v>
      </c>
    </row>
    <row r="23" spans="2:18" x14ac:dyDescent="0.2">
      <c r="B23" s="6" t="s">
        <v>47</v>
      </c>
      <c r="C23" s="143" t="s">
        <v>45</v>
      </c>
      <c r="D23" s="144"/>
      <c r="E23" s="144"/>
      <c r="F23" s="145"/>
      <c r="G23" s="5">
        <f>IF(C23=0," ",VLOOKUP(C23,I22:J26,2,0))</f>
        <v>0</v>
      </c>
      <c r="I23" s="19" t="s">
        <v>48</v>
      </c>
      <c r="J23">
        <v>1</v>
      </c>
      <c r="K23" s="21" t="s">
        <v>49</v>
      </c>
      <c r="L23">
        <v>1</v>
      </c>
    </row>
    <row r="24" spans="2:18" x14ac:dyDescent="0.2">
      <c r="E24" s="25"/>
      <c r="G24" s="5" t="str">
        <f t="shared" ref="G24" si="0">IF(E24="","",IF(E24=5,5,(E24-1)))</f>
        <v/>
      </c>
      <c r="I24" s="19" t="s">
        <v>39</v>
      </c>
      <c r="J24">
        <v>2</v>
      </c>
      <c r="K24" s="21" t="s">
        <v>50</v>
      </c>
      <c r="L24">
        <v>2</v>
      </c>
    </row>
    <row r="25" spans="2:18" x14ac:dyDescent="0.2">
      <c r="B25" s="6" t="s">
        <v>51</v>
      </c>
      <c r="C25" s="143" t="s">
        <v>46</v>
      </c>
      <c r="D25" s="144"/>
      <c r="E25" s="144"/>
      <c r="F25" s="145"/>
      <c r="G25" s="5">
        <f>IF(C25=0," ",VLOOKUP(C25,K22:L26,2,0))</f>
        <v>0</v>
      </c>
      <c r="I25" s="19" t="s">
        <v>41</v>
      </c>
      <c r="J25">
        <v>3</v>
      </c>
      <c r="K25" s="19" t="s">
        <v>52</v>
      </c>
      <c r="L25">
        <v>3</v>
      </c>
    </row>
    <row r="26" spans="2:18" x14ac:dyDescent="0.2">
      <c r="E26" s="25"/>
      <c r="I26" s="20" t="s">
        <v>53</v>
      </c>
      <c r="J26">
        <v>5</v>
      </c>
      <c r="K26" s="22" t="s">
        <v>54</v>
      </c>
      <c r="L26">
        <v>5</v>
      </c>
    </row>
    <row r="27" spans="2:18" x14ac:dyDescent="0.2">
      <c r="E27" s="25"/>
      <c r="I27" s="23" t="s">
        <v>55</v>
      </c>
      <c r="J27">
        <v>0</v>
      </c>
      <c r="K27" s="18" t="s">
        <v>56</v>
      </c>
      <c r="L27">
        <v>0</v>
      </c>
    </row>
    <row r="28" spans="2:18" ht="15" x14ac:dyDescent="0.2">
      <c r="B28" s="1" t="s">
        <v>9</v>
      </c>
      <c r="E28" s="25"/>
      <c r="G28" s="59">
        <f>G30+G32+G34+G36+G38</f>
        <v>0</v>
      </c>
      <c r="I28" s="19" t="s">
        <v>57</v>
      </c>
      <c r="J28">
        <v>1</v>
      </c>
      <c r="K28" s="19" t="s">
        <v>58</v>
      </c>
      <c r="L28">
        <v>1</v>
      </c>
    </row>
    <row r="29" spans="2:18" x14ac:dyDescent="0.2">
      <c r="E29" s="25"/>
      <c r="I29" s="19" t="s">
        <v>59</v>
      </c>
      <c r="J29">
        <v>2</v>
      </c>
      <c r="K29" s="19" t="s">
        <v>60</v>
      </c>
      <c r="L29">
        <v>2</v>
      </c>
    </row>
    <row r="30" spans="2:18" x14ac:dyDescent="0.2">
      <c r="B30" s="6" t="s">
        <v>61</v>
      </c>
      <c r="C30" s="143" t="s">
        <v>55</v>
      </c>
      <c r="D30" s="144"/>
      <c r="E30" s="144"/>
      <c r="F30" s="145"/>
      <c r="G30" s="5">
        <f>IF(C30=0," ",VLOOKUP(C30,I27:J31,2,0))</f>
        <v>0</v>
      </c>
      <c r="I30" s="19" t="s">
        <v>62</v>
      </c>
      <c r="J30">
        <v>3</v>
      </c>
      <c r="K30" s="19" t="s">
        <v>63</v>
      </c>
      <c r="L30">
        <v>3</v>
      </c>
    </row>
    <row r="31" spans="2:18" x14ac:dyDescent="0.2">
      <c r="E31" s="25"/>
      <c r="I31" s="20" t="s">
        <v>64</v>
      </c>
      <c r="J31">
        <v>5</v>
      </c>
      <c r="K31" s="20" t="s">
        <v>65</v>
      </c>
      <c r="L31">
        <v>5</v>
      </c>
    </row>
    <row r="32" spans="2:18" x14ac:dyDescent="0.2">
      <c r="B32" s="6" t="s">
        <v>66</v>
      </c>
      <c r="C32" s="143" t="s">
        <v>56</v>
      </c>
      <c r="D32" s="144"/>
      <c r="E32" s="144"/>
      <c r="F32" s="145"/>
      <c r="G32" s="5">
        <f>IF(C32=0," ",VLOOKUP(C32,K27:L31,2,0))</f>
        <v>0</v>
      </c>
      <c r="I32" s="18" t="s">
        <v>67</v>
      </c>
      <c r="J32">
        <v>0</v>
      </c>
      <c r="K32" s="18" t="s">
        <v>68</v>
      </c>
      <c r="L32">
        <v>0</v>
      </c>
    </row>
    <row r="33" spans="2:21" x14ac:dyDescent="0.2">
      <c r="E33" s="25"/>
      <c r="I33" s="19" t="s">
        <v>69</v>
      </c>
      <c r="J33">
        <v>1</v>
      </c>
      <c r="K33" s="21" t="s">
        <v>70</v>
      </c>
      <c r="L33">
        <v>1</v>
      </c>
    </row>
    <row r="34" spans="2:21" x14ac:dyDescent="0.2">
      <c r="B34" s="6" t="s">
        <v>71</v>
      </c>
      <c r="C34" s="143" t="s">
        <v>67</v>
      </c>
      <c r="D34" s="144"/>
      <c r="E34" s="144"/>
      <c r="F34" s="145"/>
      <c r="G34" s="5">
        <f>IF(C34=0," ",VLOOKUP(C34,I32:J36,2,0))</f>
        <v>0</v>
      </c>
      <c r="I34" s="19" t="s">
        <v>72</v>
      </c>
      <c r="J34">
        <v>2</v>
      </c>
      <c r="K34" s="19" t="s">
        <v>73</v>
      </c>
      <c r="L34">
        <v>2</v>
      </c>
    </row>
    <row r="35" spans="2:21" x14ac:dyDescent="0.2">
      <c r="E35" s="25"/>
      <c r="I35" s="19" t="s">
        <v>74</v>
      </c>
      <c r="J35">
        <v>3</v>
      </c>
      <c r="K35" s="19" t="s">
        <v>75</v>
      </c>
      <c r="L35">
        <v>3</v>
      </c>
    </row>
    <row r="36" spans="2:21" x14ac:dyDescent="0.2">
      <c r="B36" s="6" t="s">
        <v>76</v>
      </c>
      <c r="C36" s="143" t="s">
        <v>68</v>
      </c>
      <c r="D36" s="144"/>
      <c r="E36" s="144"/>
      <c r="F36" s="145"/>
      <c r="G36" s="5">
        <f>IF(C36=0," ",VLOOKUP(C36,K32:L36,2,0))</f>
        <v>0</v>
      </c>
      <c r="I36" s="22" t="s">
        <v>77</v>
      </c>
      <c r="J36">
        <v>5</v>
      </c>
      <c r="K36" s="20" t="s">
        <v>78</v>
      </c>
      <c r="L36">
        <v>5</v>
      </c>
    </row>
    <row r="37" spans="2:21" x14ac:dyDescent="0.2">
      <c r="E37" s="25"/>
      <c r="I37" s="18" t="s">
        <v>79</v>
      </c>
      <c r="J37">
        <v>0</v>
      </c>
      <c r="K37" s="18" t="s">
        <v>80</v>
      </c>
      <c r="L37">
        <v>0</v>
      </c>
      <c r="O37" s="136" t="s">
        <v>122</v>
      </c>
      <c r="P37" s="136"/>
      <c r="Q37" s="60"/>
      <c r="S37" s="60"/>
      <c r="T37" s="60"/>
      <c r="U37" s="60"/>
    </row>
    <row r="38" spans="2:21" x14ac:dyDescent="0.2">
      <c r="B38" s="6" t="s">
        <v>81</v>
      </c>
      <c r="C38" s="143" t="s">
        <v>79</v>
      </c>
      <c r="D38" s="144"/>
      <c r="E38" s="144"/>
      <c r="F38" s="145"/>
      <c r="G38" s="5">
        <f>IF(C38=0," ",VLOOKUP(C38,I37:J41,2,0))</f>
        <v>0</v>
      </c>
      <c r="I38" s="19" t="s">
        <v>82</v>
      </c>
      <c r="J38">
        <v>1</v>
      </c>
      <c r="K38" s="19" t="s">
        <v>83</v>
      </c>
      <c r="L38">
        <v>1</v>
      </c>
    </row>
    <row r="39" spans="2:21" x14ac:dyDescent="0.2">
      <c r="E39" s="25"/>
      <c r="I39" s="19" t="s">
        <v>84</v>
      </c>
      <c r="J39">
        <v>2</v>
      </c>
      <c r="K39" s="19" t="s">
        <v>85</v>
      </c>
      <c r="L39">
        <v>2</v>
      </c>
    </row>
    <row r="40" spans="2:21" x14ac:dyDescent="0.2">
      <c r="E40" s="25"/>
      <c r="I40" s="19" t="s">
        <v>86</v>
      </c>
      <c r="J40">
        <v>3</v>
      </c>
      <c r="K40" s="19" t="s">
        <v>87</v>
      </c>
      <c r="L40">
        <v>3</v>
      </c>
    </row>
    <row r="41" spans="2:21" ht="15" x14ac:dyDescent="0.2">
      <c r="B41" s="1" t="s">
        <v>297</v>
      </c>
      <c r="E41" s="25"/>
      <c r="G41" s="59">
        <f>G43+G45+G47+G49+G51</f>
        <v>0</v>
      </c>
      <c r="I41" s="20" t="s">
        <v>88</v>
      </c>
      <c r="J41">
        <v>5</v>
      </c>
      <c r="K41" s="20" t="s">
        <v>89</v>
      </c>
      <c r="L41">
        <v>5</v>
      </c>
    </row>
    <row r="42" spans="2:21" x14ac:dyDescent="0.2">
      <c r="E42" s="25"/>
      <c r="I42" s="18" t="s">
        <v>23</v>
      </c>
      <c r="J42">
        <v>0</v>
      </c>
      <c r="K42" s="18" t="s">
        <v>23</v>
      </c>
      <c r="L42">
        <v>0</v>
      </c>
      <c r="N42" s="90" t="s">
        <v>291</v>
      </c>
    </row>
    <row r="43" spans="2:21" x14ac:dyDescent="0.2">
      <c r="B43" s="6" t="s">
        <v>90</v>
      </c>
      <c r="C43" s="143" t="s">
        <v>80</v>
      </c>
      <c r="D43" s="144"/>
      <c r="E43" s="144"/>
      <c r="F43" s="145"/>
      <c r="G43" s="5">
        <f>IF(C43=0," ",VLOOKUP(C43,K37:L41,2,0))</f>
        <v>0</v>
      </c>
      <c r="I43" s="19" t="s">
        <v>83</v>
      </c>
      <c r="J43">
        <v>1</v>
      </c>
      <c r="K43" s="19" t="s">
        <v>83</v>
      </c>
      <c r="L43">
        <v>1</v>
      </c>
      <c r="N43" s="89" t="s">
        <v>292</v>
      </c>
    </row>
    <row r="44" spans="2:21" x14ac:dyDescent="0.2">
      <c r="E44" s="25"/>
      <c r="I44" s="19" t="s">
        <v>91</v>
      </c>
      <c r="J44">
        <v>2</v>
      </c>
      <c r="K44" s="19" t="s">
        <v>92</v>
      </c>
      <c r="L44">
        <v>2</v>
      </c>
      <c r="N44" s="89" t="s">
        <v>294</v>
      </c>
    </row>
    <row r="45" spans="2:21" x14ac:dyDescent="0.2">
      <c r="B45" s="6" t="s">
        <v>93</v>
      </c>
      <c r="C45" s="143" t="s">
        <v>23</v>
      </c>
      <c r="D45" s="144"/>
      <c r="E45" s="144"/>
      <c r="F45" s="145"/>
      <c r="G45" s="5">
        <f>IF(C45=0," ",VLOOKUP(C45,I42:J46,2,0))</f>
        <v>0</v>
      </c>
      <c r="I45" s="19" t="s">
        <v>94</v>
      </c>
      <c r="J45">
        <v>3</v>
      </c>
      <c r="K45" s="19" t="s">
        <v>95</v>
      </c>
      <c r="L45">
        <v>3</v>
      </c>
      <c r="N45" s="89" t="s">
        <v>293</v>
      </c>
    </row>
    <row r="46" spans="2:21" x14ac:dyDescent="0.2">
      <c r="E46" s="25"/>
      <c r="I46" s="20" t="s">
        <v>89</v>
      </c>
      <c r="J46">
        <v>5</v>
      </c>
      <c r="K46" s="20" t="s">
        <v>89</v>
      </c>
      <c r="L46">
        <v>5</v>
      </c>
      <c r="N46" s="89" t="s">
        <v>295</v>
      </c>
    </row>
    <row r="47" spans="2:21" x14ac:dyDescent="0.2">
      <c r="B47" s="6" t="s">
        <v>96</v>
      </c>
      <c r="C47" s="143" t="s">
        <v>23</v>
      </c>
      <c r="D47" s="144"/>
      <c r="E47" s="144"/>
      <c r="F47" s="145"/>
      <c r="G47" s="5">
        <f>IF(C47=0," ",VLOOKUP(C47,K42:L46,2,0))</f>
        <v>0</v>
      </c>
      <c r="I47" s="18" t="s">
        <v>23</v>
      </c>
      <c r="J47">
        <v>0</v>
      </c>
      <c r="K47" s="18" t="s">
        <v>23</v>
      </c>
      <c r="L47">
        <v>0</v>
      </c>
    </row>
    <row r="48" spans="2:21" x14ac:dyDescent="0.2">
      <c r="E48" s="25"/>
      <c r="I48" s="19" t="s">
        <v>83</v>
      </c>
      <c r="J48">
        <v>1</v>
      </c>
      <c r="K48" s="19" t="s">
        <v>83</v>
      </c>
      <c r="L48">
        <v>1</v>
      </c>
      <c r="N48" s="91" t="s">
        <v>298</v>
      </c>
    </row>
    <row r="49" spans="2:14" x14ac:dyDescent="0.2">
      <c r="B49" s="6" t="s">
        <v>97</v>
      </c>
      <c r="C49" s="143" t="s">
        <v>23</v>
      </c>
      <c r="D49" s="144"/>
      <c r="E49" s="144"/>
      <c r="F49" s="145"/>
      <c r="G49" s="5">
        <f>IF(C49=0," ",VLOOKUP(C49,I47:J51,2,0))</f>
        <v>0</v>
      </c>
      <c r="I49" s="19" t="s">
        <v>98</v>
      </c>
      <c r="J49">
        <v>2</v>
      </c>
      <c r="K49" s="19" t="s">
        <v>99</v>
      </c>
      <c r="L49">
        <v>2</v>
      </c>
      <c r="N49" s="89" t="s">
        <v>299</v>
      </c>
    </row>
    <row r="50" spans="2:14" x14ac:dyDescent="0.2">
      <c r="E50" s="25"/>
      <c r="I50" s="19" t="s">
        <v>100</v>
      </c>
      <c r="J50">
        <v>3</v>
      </c>
      <c r="K50" s="21" t="s">
        <v>101</v>
      </c>
      <c r="L50">
        <v>3</v>
      </c>
      <c r="N50" s="89" t="s">
        <v>300</v>
      </c>
    </row>
    <row r="51" spans="2:14" x14ac:dyDescent="0.2">
      <c r="B51" s="6" t="s">
        <v>102</v>
      </c>
      <c r="C51" s="143" t="s">
        <v>23</v>
      </c>
      <c r="D51" s="144"/>
      <c r="E51" s="144"/>
      <c r="F51" s="145"/>
      <c r="G51" s="5">
        <f>IF(C51=0," ",VLOOKUP(C51,K47:L51,2,0))</f>
        <v>0</v>
      </c>
      <c r="I51" s="20" t="s">
        <v>103</v>
      </c>
      <c r="J51">
        <v>5</v>
      </c>
      <c r="K51" s="22" t="s">
        <v>296</v>
      </c>
      <c r="L51">
        <v>5</v>
      </c>
    </row>
    <row r="52" spans="2:14" x14ac:dyDescent="0.2">
      <c r="E52" s="25"/>
      <c r="N52" s="68" t="s">
        <v>175</v>
      </c>
    </row>
    <row r="53" spans="2:14" ht="18" x14ac:dyDescent="0.25">
      <c r="B53" s="138" t="str">
        <f>CONCATENATE("Chien"," ",PROPER(Coordonnées!C6)," ",PROPER(Coordonnées!C4))</f>
        <v xml:space="preserve">Chien  </v>
      </c>
      <c r="C53" s="138"/>
      <c r="D53" s="24"/>
      <c r="E53" s="139" t="s">
        <v>104</v>
      </c>
      <c r="F53" s="139"/>
      <c r="G53" s="58">
        <f>G41+G28+G15+G2</f>
        <v>0</v>
      </c>
      <c r="I53" t="b">
        <f>OR(C2="DANGER !",AND(G15&lt;5,G28&lt;5,G41&lt;5))</f>
        <v>1</v>
      </c>
      <c r="N53" s="96" t="str">
        <f>Coordonnées!C13</f>
        <v>jj/mm/aaaa</v>
      </c>
    </row>
    <row r="54" spans="2:14" x14ac:dyDescent="0.2">
      <c r="B54" s="94" t="str">
        <f>CONCATENATE(" ",PROPER(Coordonnées!C8))</f>
        <v xml:space="preserve"> </v>
      </c>
    </row>
  </sheetData>
  <sheetProtection password="E11D" sheet="1" objects="1" scenarios="1"/>
  <mergeCells count="25">
    <mergeCell ref="C32:F32"/>
    <mergeCell ref="C34:F34"/>
    <mergeCell ref="C49:F49"/>
    <mergeCell ref="C51:F51"/>
    <mergeCell ref="C36:F36"/>
    <mergeCell ref="C38:F38"/>
    <mergeCell ref="C43:F43"/>
    <mergeCell ref="C45:F45"/>
    <mergeCell ref="C47:F47"/>
    <mergeCell ref="M2:R4"/>
    <mergeCell ref="O37:P37"/>
    <mergeCell ref="C2:F2"/>
    <mergeCell ref="B53:C53"/>
    <mergeCell ref="E53:F53"/>
    <mergeCell ref="C4:F4"/>
    <mergeCell ref="C6:F6"/>
    <mergeCell ref="C8:F8"/>
    <mergeCell ref="C10:F10"/>
    <mergeCell ref="C12:F12"/>
    <mergeCell ref="C17:F17"/>
    <mergeCell ref="C19:F19"/>
    <mergeCell ref="C21:F21"/>
    <mergeCell ref="C23:F23"/>
    <mergeCell ref="C25:F25"/>
    <mergeCell ref="C30:F30"/>
  </mergeCells>
  <conditionalFormatting sqref="B15:G15">
    <cfRule type="expression" dxfId="99" priority="9" stopIfTrue="1">
      <formula>$G$15&gt;20</formula>
    </cfRule>
    <cfRule type="expression" dxfId="98" priority="10" stopIfTrue="1">
      <formula>$G$15&gt;10</formula>
    </cfRule>
    <cfRule type="expression" dxfId="97" priority="11" stopIfTrue="1">
      <formula>$G$15&lt;=10</formula>
    </cfRule>
  </conditionalFormatting>
  <conditionalFormatting sqref="B28:G28">
    <cfRule type="expression" dxfId="96" priority="12" stopIfTrue="1">
      <formula>$G$28&lt;=10</formula>
    </cfRule>
    <cfRule type="expression" dxfId="95" priority="13" stopIfTrue="1">
      <formula>$G$28&gt;20</formula>
    </cfRule>
    <cfRule type="expression" dxfId="94" priority="14" stopIfTrue="1">
      <formula>$G$28&gt;10</formula>
    </cfRule>
  </conditionalFormatting>
  <conditionalFormatting sqref="B41:G41">
    <cfRule type="expression" dxfId="93" priority="15" stopIfTrue="1">
      <formula>$G$41&lt;=10</formula>
    </cfRule>
    <cfRule type="expression" dxfId="92" priority="16" stopIfTrue="1">
      <formula>$G$41&gt;20</formula>
    </cfRule>
    <cfRule type="expression" dxfId="91" priority="17" stopIfTrue="1">
      <formula>$G$41&gt;10</formula>
    </cfRule>
  </conditionalFormatting>
  <conditionalFormatting sqref="B2:G2">
    <cfRule type="expression" dxfId="90" priority="18" stopIfTrue="1">
      <formula>$C$2="DANGER !"</formula>
    </cfRule>
    <cfRule type="expression" dxfId="89" priority="19" stopIfTrue="1">
      <formula>$G$2&lt;11</formula>
    </cfRule>
    <cfRule type="expression" dxfId="88" priority="20" stopIfTrue="1">
      <formula>$G$2&lt;15</formula>
    </cfRule>
  </conditionalFormatting>
  <conditionalFormatting sqref="B53">
    <cfRule type="expression" dxfId="87" priority="7" stopIfTrue="1">
      <formula>$A$53=("Vous ne pouvez pas inclure le ")</formula>
    </cfRule>
    <cfRule type="expression" dxfId="86" priority="8" stopIfTrue="1">
      <formula>$A$53="Vous pouvez inclure le "</formula>
    </cfRule>
  </conditionalFormatting>
  <conditionalFormatting sqref="E53">
    <cfRule type="expression" dxfId="85" priority="5" stopIfTrue="1">
      <formula>$A$53=("Vous ne pouvez pas inclure le ")</formula>
    </cfRule>
    <cfRule type="expression" dxfId="84" priority="6" stopIfTrue="1">
      <formula>$A$53="Vous pouvez inclure le "</formula>
    </cfRule>
  </conditionalFormatting>
  <conditionalFormatting sqref="B54">
    <cfRule type="expression" dxfId="83" priority="1" stopIfTrue="1">
      <formula>$A$53=("Vous ne pouvez pas inclure le ")</formula>
    </cfRule>
    <cfRule type="expression" dxfId="82" priority="2" stopIfTrue="1">
      <formula>$A$53="Vous pouvez inclure le "</formula>
    </cfRule>
  </conditionalFormatting>
  <dataValidations count="20">
    <dataValidation type="list" allowBlank="1" showInputMessage="1" showErrorMessage="1" prompt="cliquez sur la flèche à droite" sqref="C4:F4">
      <formula1>$I$2:$I$6</formula1>
    </dataValidation>
    <dataValidation type="list" allowBlank="1" showInputMessage="1" showErrorMessage="1" prompt="cliquez sur la flèche à droite" sqref="C6:F6">
      <formula1>$K$2:$K$6</formula1>
    </dataValidation>
    <dataValidation type="list" allowBlank="1" showInputMessage="1" showErrorMessage="1" prompt="cliquez sur la flèche à droite" sqref="C10:F10">
      <formula1>$K$7:$K$11</formula1>
    </dataValidation>
    <dataValidation type="list" allowBlank="1" showInputMessage="1" showErrorMessage="1" prompt="cliquez sur la flèche à droite" sqref="C8:F8">
      <formula1>$I$7:$I$11</formula1>
    </dataValidation>
    <dataValidation type="list" allowBlank="1" showInputMessage="1" showErrorMessage="1" prompt="cliquez sur la flèche à droite" sqref="C12:F12">
      <formula1>$I$12:$I$16</formula1>
    </dataValidation>
    <dataValidation type="list" allowBlank="1" showInputMessage="1" showErrorMessage="1" prompt="cliquez sur la flèche à droite" sqref="C17:F17">
      <formula1>$K$12:$K$16</formula1>
    </dataValidation>
    <dataValidation type="list" allowBlank="1" showInputMessage="1" showErrorMessage="1" prompt="cliquez sur la flèche à droite" sqref="C19">
      <formula1>$I$17:$I$21</formula1>
    </dataValidation>
    <dataValidation type="list" allowBlank="1" showInputMessage="1" showErrorMessage="1" prompt="cliquez sur la flèche à droite" sqref="C21:F21">
      <formula1>$K$17:$K$21</formula1>
    </dataValidation>
    <dataValidation type="list" allowBlank="1" showInputMessage="1" showErrorMessage="1" prompt="cliquez sur la flèche à droite" sqref="C23:F23">
      <formula1>$I$22:$I$26</formula1>
    </dataValidation>
    <dataValidation type="list" allowBlank="1" showInputMessage="1" showErrorMessage="1" prompt="cliquez sur la flèche à droite" sqref="C25:F25">
      <formula1>$K$22:$K$26</formula1>
    </dataValidation>
    <dataValidation type="list" allowBlank="1" showInputMessage="1" showErrorMessage="1" prompt="cliquez sur la flèche à droite" sqref="C30:F30">
      <formula1>$I$27:$I$31</formula1>
    </dataValidation>
    <dataValidation type="list" allowBlank="1" showInputMessage="1" showErrorMessage="1" prompt="cliquez sur la flèche à droite" sqref="C32:F32">
      <formula1>$K$27:$K$31</formula1>
    </dataValidation>
    <dataValidation type="list" allowBlank="1" showInputMessage="1" showErrorMessage="1" prompt="cliquez sur la flèche à droite" sqref="C34:F34">
      <formula1>$I$32:$I$36</formula1>
    </dataValidation>
    <dataValidation type="list" allowBlank="1" showInputMessage="1" showErrorMessage="1" prompt="cliquez sur la flèche à droite" sqref="C36:F36">
      <formula1>$K$32:$K$36</formula1>
    </dataValidation>
    <dataValidation type="list" allowBlank="1" showInputMessage="1" showErrorMessage="1" prompt="cliquez sur la flèche à droite" sqref="C38:F38">
      <formula1>$I$37:$I$41</formula1>
    </dataValidation>
    <dataValidation type="list" allowBlank="1" showInputMessage="1" showErrorMessage="1" prompt="cliquez sur la flèche à droite" sqref="C43:F43">
      <formula1>$K$37:$K$41</formula1>
    </dataValidation>
    <dataValidation type="list" allowBlank="1" showInputMessage="1" showErrorMessage="1" prompt="cliquez sur la flèche à droite" sqref="C45:F45">
      <formula1>$I$42:$I$46</formula1>
    </dataValidation>
    <dataValidation type="list" allowBlank="1" showInputMessage="1" showErrorMessage="1" prompt="cliquez sur la flèche à droite" sqref="C47:F47">
      <formula1>$K$42:$K$46</formula1>
    </dataValidation>
    <dataValidation type="list" allowBlank="1" showInputMessage="1" showErrorMessage="1" prompt="cliquez sur la flèche à droite" sqref="C49:F49">
      <formula1>$I$47:$I$51</formula1>
    </dataValidation>
    <dataValidation type="list" allowBlank="1" showInputMessage="1" showErrorMessage="1" prompt="cliquez sur la flèche à droite" sqref="C51:F51">
      <formula1>$K$47:$K$51</formula1>
    </dataValidation>
  </dataValidations>
  <hyperlinks>
    <hyperlink ref="O37" r:id="rId1"/>
  </hyperlinks>
  <pageMargins left="0.78740157499999996" right="0.78740157499999996" top="0.984251969" bottom="0.984251969" header="0.5" footer="0.5"/>
  <pageSetup paperSize="9" orientation="portrait" horizontalDpi="4294967292" verticalDpi="4294967292"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70C0"/>
  </sheetPr>
  <dimension ref="B1:R54"/>
  <sheetViews>
    <sheetView showGridLines="0" showRowColHeaders="0" zoomScaleNormal="100" workbookViewId="0">
      <selection activeCell="C4" sqref="C4:F4"/>
    </sheetView>
  </sheetViews>
  <sheetFormatPr baseColWidth="10" defaultRowHeight="12.75" x14ac:dyDescent="0.2"/>
  <cols>
    <col min="1" max="1" width="1.375" customWidth="1"/>
    <col min="2" max="2" width="24.5" style="6" bestFit="1" customWidth="1"/>
    <col min="6" max="6" width="7.625" customWidth="1"/>
    <col min="7" max="7" width="9" style="5" bestFit="1" customWidth="1"/>
    <col min="8" max="8" width="1.375" customWidth="1"/>
    <col min="9" max="9" width="41.125" hidden="1" customWidth="1"/>
    <col min="10" max="10" width="6.125" hidden="1" customWidth="1"/>
    <col min="11" max="11" width="44.375" hidden="1" customWidth="1"/>
    <col min="12" max="12" width="5" hidden="1" customWidth="1"/>
    <col min="13" max="13" width="10" customWidth="1"/>
    <col min="14" max="16" width="13.25" style="5" customWidth="1"/>
    <col min="17" max="17" width="13.25" style="5" bestFit="1" customWidth="1"/>
    <col min="18" max="18" width="10" customWidth="1"/>
  </cols>
  <sheetData>
    <row r="1" spans="2:18" ht="8.25" customHeight="1" thickBot="1" x14ac:dyDescent="0.25"/>
    <row r="2" spans="2:18" s="5" customFormat="1" ht="15" customHeight="1" x14ac:dyDescent="0.2">
      <c r="B2" s="1" t="s">
        <v>0</v>
      </c>
      <c r="C2" s="137" t="str">
        <f>IF(G4&lt;5,IF(G2&lt;15,IF(G6&lt;5,IF(G8&lt;5, IF(G2&lt;'4A-V1'!G2,"Amélioration",IF(G2='4A-V1'!G2,"Stable","Aggravation")),"DANGER !"),"DANGER !"),"DANGER !"),"DANGER !")</f>
        <v>Stable</v>
      </c>
      <c r="D2" s="137"/>
      <c r="E2" s="137"/>
      <c r="F2" s="137"/>
      <c r="G2" s="59">
        <f>G4+G6+G8+G10+G12</f>
        <v>0</v>
      </c>
      <c r="H2" s="2"/>
      <c r="I2" s="3" t="s">
        <v>1</v>
      </c>
      <c r="J2">
        <v>0</v>
      </c>
      <c r="K2" s="4" t="s">
        <v>2</v>
      </c>
      <c r="L2">
        <v>0</v>
      </c>
      <c r="M2" s="127" t="s">
        <v>285</v>
      </c>
      <c r="N2" s="128"/>
      <c r="O2" s="128"/>
      <c r="P2" s="128"/>
      <c r="Q2" s="128"/>
      <c r="R2" s="129"/>
    </row>
    <row r="3" spans="2:18" s="5" customFormat="1" x14ac:dyDescent="0.2">
      <c r="B3" s="6"/>
      <c r="H3" s="2"/>
      <c r="I3" s="7" t="s">
        <v>3</v>
      </c>
      <c r="J3">
        <v>1</v>
      </c>
      <c r="K3" s="8" t="s">
        <v>4</v>
      </c>
      <c r="L3">
        <v>1</v>
      </c>
      <c r="M3" s="130"/>
      <c r="N3" s="131"/>
      <c r="O3" s="131"/>
      <c r="P3" s="131"/>
      <c r="Q3" s="131"/>
      <c r="R3" s="132"/>
    </row>
    <row r="4" spans="2:18" s="5" customFormat="1" ht="13.5" thickBot="1" x14ac:dyDescent="0.25">
      <c r="B4" s="6" t="s">
        <v>5</v>
      </c>
      <c r="C4" s="140" t="s">
        <v>1</v>
      </c>
      <c r="D4" s="141"/>
      <c r="E4" s="141"/>
      <c r="F4" s="142"/>
      <c r="G4" s="5">
        <f>IF(C4=0," ",VLOOKUP(C4,I2:J6,2,0))</f>
        <v>0</v>
      </c>
      <c r="H4" s="2"/>
      <c r="I4" s="7" t="s">
        <v>6</v>
      </c>
      <c r="J4">
        <v>2</v>
      </c>
      <c r="K4" s="8" t="s">
        <v>7</v>
      </c>
      <c r="L4">
        <v>2</v>
      </c>
      <c r="M4" s="133"/>
      <c r="N4" s="134"/>
      <c r="O4" s="134"/>
      <c r="P4" s="134"/>
      <c r="Q4" s="134"/>
      <c r="R4" s="135"/>
    </row>
    <row r="5" spans="2:18" s="5" customFormat="1" x14ac:dyDescent="0.2">
      <c r="B5" s="6"/>
      <c r="C5"/>
      <c r="D5"/>
      <c r="E5" s="25"/>
      <c r="F5"/>
      <c r="H5" s="2"/>
      <c r="I5" s="7" t="s">
        <v>10</v>
      </c>
      <c r="J5">
        <v>3</v>
      </c>
      <c r="K5" s="8" t="s">
        <v>11</v>
      </c>
      <c r="L5">
        <v>3</v>
      </c>
      <c r="M5" s="76"/>
      <c r="N5" s="13"/>
      <c r="Q5" s="13"/>
      <c r="R5" s="65"/>
    </row>
    <row r="6" spans="2:18" s="5" customFormat="1" x14ac:dyDescent="0.2">
      <c r="B6" s="6" t="s">
        <v>12</v>
      </c>
      <c r="C6" s="143" t="s">
        <v>2</v>
      </c>
      <c r="D6" s="144"/>
      <c r="E6" s="144"/>
      <c r="F6" s="145"/>
      <c r="G6" s="5">
        <f>IF(C6=0," ",VLOOKUP(C6,K2:L6,2,0))</f>
        <v>0</v>
      </c>
      <c r="H6" s="2"/>
      <c r="I6" s="15" t="s">
        <v>13</v>
      </c>
      <c r="J6">
        <v>5</v>
      </c>
      <c r="K6" s="16" t="s">
        <v>14</v>
      </c>
      <c r="L6">
        <v>5</v>
      </c>
      <c r="M6"/>
      <c r="N6" s="9" t="s">
        <v>0</v>
      </c>
      <c r="O6" s="10" t="s">
        <v>8</v>
      </c>
      <c r="P6" s="10" t="s">
        <v>9</v>
      </c>
      <c r="Q6" s="11" t="s">
        <v>297</v>
      </c>
      <c r="R6"/>
    </row>
    <row r="7" spans="2:18" s="5" customFormat="1" x14ac:dyDescent="0.2">
      <c r="B7" s="6"/>
      <c r="C7"/>
      <c r="D7"/>
      <c r="E7" s="25"/>
      <c r="F7"/>
      <c r="H7" s="17"/>
      <c r="I7" s="18" t="s">
        <v>2</v>
      </c>
      <c r="J7">
        <v>0</v>
      </c>
      <c r="K7" s="18" t="s">
        <v>2</v>
      </c>
      <c r="L7">
        <v>0</v>
      </c>
      <c r="M7"/>
      <c r="N7" s="12">
        <f>G2</f>
        <v>0</v>
      </c>
      <c r="O7" s="13">
        <f>G15</f>
        <v>0</v>
      </c>
      <c r="P7" s="13">
        <f>G28</f>
        <v>0</v>
      </c>
      <c r="Q7" s="14">
        <f>G41</f>
        <v>0</v>
      </c>
      <c r="R7"/>
    </row>
    <row r="8" spans="2:18" s="5" customFormat="1" x14ac:dyDescent="0.2">
      <c r="B8" s="6" t="s">
        <v>15</v>
      </c>
      <c r="C8" s="143" t="s">
        <v>2</v>
      </c>
      <c r="D8" s="144"/>
      <c r="E8" s="144"/>
      <c r="F8" s="145"/>
      <c r="G8" s="5">
        <f>IF(C8=0," ",VLOOKUP(C8,I7:J11,2,0))</f>
        <v>0</v>
      </c>
      <c r="H8" s="17"/>
      <c r="I8" s="19" t="s">
        <v>4</v>
      </c>
      <c r="J8">
        <v>1</v>
      </c>
      <c r="K8" s="19" t="s">
        <v>16</v>
      </c>
      <c r="L8">
        <v>1</v>
      </c>
      <c r="M8"/>
      <c r="R8"/>
    </row>
    <row r="9" spans="2:18" s="5" customFormat="1" x14ac:dyDescent="0.2">
      <c r="B9" s="6"/>
      <c r="C9"/>
      <c r="D9"/>
      <c r="E9" s="25"/>
      <c r="F9"/>
      <c r="H9" s="17"/>
      <c r="I9" s="19" t="s">
        <v>7</v>
      </c>
      <c r="J9">
        <v>2</v>
      </c>
      <c r="K9" s="19" t="s">
        <v>17</v>
      </c>
      <c r="L9">
        <v>2</v>
      </c>
      <c r="M9"/>
      <c r="R9"/>
    </row>
    <row r="10" spans="2:18" s="5" customFormat="1" x14ac:dyDescent="0.2">
      <c r="B10" s="6" t="s">
        <v>18</v>
      </c>
      <c r="C10" s="143" t="s">
        <v>2</v>
      </c>
      <c r="D10" s="144"/>
      <c r="E10" s="144"/>
      <c r="F10" s="145"/>
      <c r="G10" s="5">
        <f>IF(C10=0," ",VLOOKUP(C10,K7:L11,2,0))</f>
        <v>0</v>
      </c>
      <c r="H10" s="17"/>
      <c r="I10" s="19" t="s">
        <v>11</v>
      </c>
      <c r="J10">
        <v>3</v>
      </c>
      <c r="K10" s="19" t="s">
        <v>19</v>
      </c>
      <c r="L10">
        <v>3</v>
      </c>
      <c r="M10"/>
      <c r="R10"/>
    </row>
    <row r="11" spans="2:18" s="5" customFormat="1" x14ac:dyDescent="0.2">
      <c r="B11" s="6"/>
      <c r="C11"/>
      <c r="D11"/>
      <c r="E11" s="25"/>
      <c r="F11"/>
      <c r="H11" s="17"/>
      <c r="I11" s="20" t="s">
        <v>14</v>
      </c>
      <c r="J11">
        <v>5</v>
      </c>
      <c r="K11" s="20" t="s">
        <v>20</v>
      </c>
      <c r="L11">
        <v>5</v>
      </c>
      <c r="M11"/>
      <c r="R11"/>
    </row>
    <row r="12" spans="2:18" s="5" customFormat="1" x14ac:dyDescent="0.2">
      <c r="B12" s="6" t="s">
        <v>21</v>
      </c>
      <c r="C12" s="143" t="s">
        <v>22</v>
      </c>
      <c r="D12" s="144"/>
      <c r="E12" s="144"/>
      <c r="F12" s="145"/>
      <c r="G12" s="5">
        <f>IF(C12=0," ",VLOOKUP(C12,I12:J16,2,0))</f>
        <v>0</v>
      </c>
      <c r="H12" s="17"/>
      <c r="I12" s="18" t="s">
        <v>22</v>
      </c>
      <c r="J12">
        <v>0</v>
      </c>
      <c r="K12" s="18" t="s">
        <v>33</v>
      </c>
      <c r="L12">
        <v>0</v>
      </c>
      <c r="M12"/>
      <c r="R12"/>
    </row>
    <row r="13" spans="2:18" s="5" customFormat="1" x14ac:dyDescent="0.2">
      <c r="B13" s="6"/>
      <c r="C13"/>
      <c r="D13"/>
      <c r="E13" s="25"/>
      <c r="F13"/>
      <c r="H13" s="17"/>
      <c r="I13" s="19" t="s">
        <v>24</v>
      </c>
      <c r="J13">
        <v>1</v>
      </c>
      <c r="K13" s="19" t="s">
        <v>35</v>
      </c>
      <c r="L13">
        <v>1</v>
      </c>
      <c r="M13"/>
      <c r="R13"/>
    </row>
    <row r="14" spans="2:18" s="5" customFormat="1" x14ac:dyDescent="0.2">
      <c r="B14" s="6"/>
      <c r="C14"/>
      <c r="D14"/>
      <c r="E14" s="25"/>
      <c r="F14"/>
      <c r="H14" s="17"/>
      <c r="I14" s="19" t="s">
        <v>26</v>
      </c>
      <c r="J14">
        <v>2</v>
      </c>
      <c r="K14" s="19" t="s">
        <v>38</v>
      </c>
      <c r="L14">
        <v>2</v>
      </c>
      <c r="M14"/>
      <c r="R14"/>
    </row>
    <row r="15" spans="2:18" s="5" customFormat="1" ht="15" x14ac:dyDescent="0.2">
      <c r="B15" s="1" t="s">
        <v>8</v>
      </c>
      <c r="C15" s="137" t="str">
        <f xml:space="preserve"> IF(G15&lt;'4A-V1'!G15,"Amélioration",IF(G15='4A-V1'!G15,"Stable","Aggravation"))</f>
        <v>Stable</v>
      </c>
      <c r="D15" s="137"/>
      <c r="E15" s="137"/>
      <c r="F15" s="137"/>
      <c r="G15" s="59">
        <f>G17+G19+G21+G23+G25</f>
        <v>0</v>
      </c>
      <c r="H15" s="17"/>
      <c r="I15" s="19" t="s">
        <v>28</v>
      </c>
      <c r="J15">
        <v>3</v>
      </c>
      <c r="K15" s="19" t="s">
        <v>40</v>
      </c>
      <c r="L15">
        <v>3</v>
      </c>
      <c r="M15"/>
      <c r="R15"/>
    </row>
    <row r="16" spans="2:18" s="5" customFormat="1" x14ac:dyDescent="0.2">
      <c r="B16" s="6"/>
      <c r="C16"/>
      <c r="D16"/>
      <c r="E16" s="25"/>
      <c r="F16"/>
      <c r="H16" s="17"/>
      <c r="I16" s="20" t="s">
        <v>30</v>
      </c>
      <c r="J16">
        <v>5</v>
      </c>
      <c r="K16" s="20" t="s">
        <v>43</v>
      </c>
      <c r="L16">
        <v>5</v>
      </c>
      <c r="M16"/>
      <c r="R16"/>
    </row>
    <row r="17" spans="2:18" s="5" customFormat="1" x14ac:dyDescent="0.2">
      <c r="B17" s="6" t="s">
        <v>32</v>
      </c>
      <c r="C17" s="143" t="s">
        <v>33</v>
      </c>
      <c r="D17" s="144"/>
      <c r="E17" s="144"/>
      <c r="F17" s="145"/>
      <c r="G17" s="5">
        <f>IF(C17=0," ",VLOOKUP(C17,K12:L16,2,0))</f>
        <v>0</v>
      </c>
      <c r="H17" s="17"/>
      <c r="I17" s="18" t="s">
        <v>23</v>
      </c>
      <c r="J17">
        <v>0</v>
      </c>
      <c r="K17" s="18" t="s">
        <v>34</v>
      </c>
      <c r="L17">
        <v>0</v>
      </c>
      <c r="M17"/>
      <c r="R17"/>
    </row>
    <row r="18" spans="2:18" x14ac:dyDescent="0.2">
      <c r="E18" s="25"/>
      <c r="H18" s="17"/>
      <c r="I18" s="19" t="s">
        <v>25</v>
      </c>
      <c r="J18">
        <v>1</v>
      </c>
      <c r="K18" s="19" t="s">
        <v>36</v>
      </c>
      <c r="L18">
        <v>1</v>
      </c>
    </row>
    <row r="19" spans="2:18" x14ac:dyDescent="0.2">
      <c r="B19" s="6" t="s">
        <v>37</v>
      </c>
      <c r="C19" s="140" t="s">
        <v>23</v>
      </c>
      <c r="D19" s="141"/>
      <c r="E19" s="141"/>
      <c r="F19" s="142"/>
      <c r="G19" s="5">
        <f>IF(C19=0," ",VLOOKUP(C19,I17:J21,2,0))</f>
        <v>0</v>
      </c>
      <c r="H19" s="17"/>
      <c r="I19" s="19" t="s">
        <v>27</v>
      </c>
      <c r="J19">
        <v>2</v>
      </c>
      <c r="K19" s="19" t="s">
        <v>39</v>
      </c>
      <c r="L19">
        <v>2</v>
      </c>
    </row>
    <row r="20" spans="2:18" x14ac:dyDescent="0.2">
      <c r="E20" s="25"/>
      <c r="H20" s="17"/>
      <c r="I20" s="19" t="s">
        <v>29</v>
      </c>
      <c r="J20">
        <v>3</v>
      </c>
      <c r="K20" s="19" t="s">
        <v>41</v>
      </c>
      <c r="L20">
        <v>3</v>
      </c>
    </row>
    <row r="21" spans="2:18" x14ac:dyDescent="0.2">
      <c r="B21" s="6" t="s">
        <v>42</v>
      </c>
      <c r="C21" s="143" t="s">
        <v>34</v>
      </c>
      <c r="D21" s="144"/>
      <c r="E21" s="144"/>
      <c r="F21" s="145"/>
      <c r="G21" s="5">
        <f>IF(C21=0," ",VLOOKUP(C21,K17:L21,2,0))</f>
        <v>0</v>
      </c>
      <c r="H21" s="17"/>
      <c r="I21" s="20" t="s">
        <v>31</v>
      </c>
      <c r="J21">
        <v>5</v>
      </c>
      <c r="K21" s="20" t="s">
        <v>44</v>
      </c>
      <c r="L21">
        <v>5</v>
      </c>
    </row>
    <row r="22" spans="2:18" x14ac:dyDescent="0.2">
      <c r="E22" s="25"/>
      <c r="I22" s="18" t="s">
        <v>45</v>
      </c>
      <c r="J22">
        <v>0</v>
      </c>
      <c r="K22" s="18" t="s">
        <v>46</v>
      </c>
      <c r="L22">
        <v>0</v>
      </c>
    </row>
    <row r="23" spans="2:18" x14ac:dyDescent="0.2">
      <c r="B23" s="6" t="s">
        <v>47</v>
      </c>
      <c r="C23" s="143" t="s">
        <v>45</v>
      </c>
      <c r="D23" s="144"/>
      <c r="E23" s="144"/>
      <c r="F23" s="145"/>
      <c r="G23" s="5">
        <f>IF(C23=0," ",VLOOKUP(C23,I22:J26,2,0))</f>
        <v>0</v>
      </c>
      <c r="I23" s="19" t="s">
        <v>48</v>
      </c>
      <c r="J23">
        <v>1</v>
      </c>
      <c r="K23" s="21" t="s">
        <v>49</v>
      </c>
      <c r="L23">
        <v>1</v>
      </c>
    </row>
    <row r="24" spans="2:18" x14ac:dyDescent="0.2">
      <c r="E24" s="25"/>
      <c r="G24" s="5" t="str">
        <f t="shared" ref="G24" si="0">IF(E24="","",IF(E24=5,5,(E24-1)))</f>
        <v/>
      </c>
      <c r="I24" s="19" t="s">
        <v>39</v>
      </c>
      <c r="J24">
        <v>2</v>
      </c>
      <c r="K24" s="21" t="s">
        <v>50</v>
      </c>
      <c r="L24">
        <v>2</v>
      </c>
    </row>
    <row r="25" spans="2:18" x14ac:dyDescent="0.2">
      <c r="B25" s="6" t="s">
        <v>51</v>
      </c>
      <c r="C25" s="143" t="s">
        <v>46</v>
      </c>
      <c r="D25" s="144"/>
      <c r="E25" s="144"/>
      <c r="F25" s="145"/>
      <c r="G25" s="5">
        <f>IF(C25=0," ",VLOOKUP(C25,K22:L26,2,0))</f>
        <v>0</v>
      </c>
      <c r="I25" s="19" t="s">
        <v>41</v>
      </c>
      <c r="J25">
        <v>3</v>
      </c>
      <c r="K25" s="19" t="s">
        <v>52</v>
      </c>
      <c r="L25">
        <v>3</v>
      </c>
    </row>
    <row r="26" spans="2:18" x14ac:dyDescent="0.2">
      <c r="E26" s="25"/>
      <c r="I26" s="20" t="s">
        <v>53</v>
      </c>
      <c r="J26">
        <v>5</v>
      </c>
      <c r="K26" s="22" t="s">
        <v>54</v>
      </c>
      <c r="L26">
        <v>5</v>
      </c>
    </row>
    <row r="27" spans="2:18" x14ac:dyDescent="0.2">
      <c r="E27" s="25"/>
      <c r="I27" s="23" t="s">
        <v>55</v>
      </c>
      <c r="J27">
        <v>0</v>
      </c>
      <c r="K27" s="18" t="s">
        <v>56</v>
      </c>
      <c r="L27">
        <v>0</v>
      </c>
    </row>
    <row r="28" spans="2:18" ht="15" x14ac:dyDescent="0.2">
      <c r="B28" s="1" t="s">
        <v>9</v>
      </c>
      <c r="C28" s="137" t="str">
        <f xml:space="preserve"> IF(G28&lt;'4A-V1'!G28,"Amélioration",IF(G28='4A-V1'!G28,"Stable","Aggravation"))</f>
        <v>Stable</v>
      </c>
      <c r="D28" s="137"/>
      <c r="E28" s="137"/>
      <c r="F28" s="137"/>
      <c r="G28" s="59">
        <f>G30+G32+G34+G36+G38</f>
        <v>0</v>
      </c>
      <c r="I28" s="19" t="s">
        <v>57</v>
      </c>
      <c r="J28">
        <v>1</v>
      </c>
      <c r="K28" s="19" t="s">
        <v>58</v>
      </c>
      <c r="L28">
        <v>1</v>
      </c>
    </row>
    <row r="29" spans="2:18" x14ac:dyDescent="0.2">
      <c r="E29" s="25"/>
      <c r="I29" s="19" t="s">
        <v>59</v>
      </c>
      <c r="J29">
        <v>2</v>
      </c>
      <c r="K29" s="19" t="s">
        <v>60</v>
      </c>
      <c r="L29">
        <v>2</v>
      </c>
    </row>
    <row r="30" spans="2:18" x14ac:dyDescent="0.2">
      <c r="B30" s="6" t="s">
        <v>61</v>
      </c>
      <c r="C30" s="143" t="s">
        <v>55</v>
      </c>
      <c r="D30" s="144"/>
      <c r="E30" s="144"/>
      <c r="F30" s="145"/>
      <c r="G30" s="5">
        <f>IF(C30=0," ",VLOOKUP(C30,I27:J31,2,0))</f>
        <v>0</v>
      </c>
      <c r="I30" s="19" t="s">
        <v>62</v>
      </c>
      <c r="J30">
        <v>3</v>
      </c>
      <c r="K30" s="19" t="s">
        <v>63</v>
      </c>
      <c r="L30">
        <v>3</v>
      </c>
    </row>
    <row r="31" spans="2:18" x14ac:dyDescent="0.2">
      <c r="E31" s="25"/>
      <c r="I31" s="20" t="s">
        <v>64</v>
      </c>
      <c r="J31">
        <v>5</v>
      </c>
      <c r="K31" s="20" t="s">
        <v>65</v>
      </c>
      <c r="L31">
        <v>5</v>
      </c>
    </row>
    <row r="32" spans="2:18" x14ac:dyDescent="0.2">
      <c r="B32" s="6" t="s">
        <v>66</v>
      </c>
      <c r="C32" s="143" t="s">
        <v>56</v>
      </c>
      <c r="D32" s="144"/>
      <c r="E32" s="144"/>
      <c r="F32" s="145"/>
      <c r="G32" s="5">
        <f>IF(C32=0," ",VLOOKUP(C32,K27:L31,2,0))</f>
        <v>0</v>
      </c>
      <c r="I32" s="18" t="s">
        <v>67</v>
      </c>
      <c r="J32">
        <v>0</v>
      </c>
      <c r="K32" s="18" t="s">
        <v>68</v>
      </c>
      <c r="L32">
        <v>0</v>
      </c>
    </row>
    <row r="33" spans="2:17" x14ac:dyDescent="0.2">
      <c r="E33" s="25"/>
      <c r="I33" s="19" t="s">
        <v>69</v>
      </c>
      <c r="J33">
        <v>1</v>
      </c>
      <c r="K33" s="21" t="s">
        <v>70</v>
      </c>
      <c r="L33">
        <v>1</v>
      </c>
    </row>
    <row r="34" spans="2:17" x14ac:dyDescent="0.2">
      <c r="B34" s="6" t="s">
        <v>71</v>
      </c>
      <c r="C34" s="143" t="s">
        <v>67</v>
      </c>
      <c r="D34" s="144"/>
      <c r="E34" s="144"/>
      <c r="F34" s="145"/>
      <c r="G34" s="5">
        <f>IF(C34=0," ",VLOOKUP(C34,I32:J36,2,0))</f>
        <v>0</v>
      </c>
      <c r="I34" s="19" t="s">
        <v>72</v>
      </c>
      <c r="J34">
        <v>2</v>
      </c>
      <c r="K34" s="19" t="s">
        <v>73</v>
      </c>
      <c r="L34">
        <v>2</v>
      </c>
    </row>
    <row r="35" spans="2:17" x14ac:dyDescent="0.2">
      <c r="E35" s="25"/>
      <c r="I35" s="19" t="s">
        <v>74</v>
      </c>
      <c r="J35">
        <v>3</v>
      </c>
      <c r="K35" s="19" t="s">
        <v>75</v>
      </c>
      <c r="L35">
        <v>3</v>
      </c>
    </row>
    <row r="36" spans="2:17" x14ac:dyDescent="0.2">
      <c r="B36" s="6" t="s">
        <v>76</v>
      </c>
      <c r="C36" s="143" t="s">
        <v>68</v>
      </c>
      <c r="D36" s="144"/>
      <c r="E36" s="144"/>
      <c r="F36" s="145"/>
      <c r="G36" s="5">
        <f>IF(C36=0," ",VLOOKUP(C36,K32:L36,2,0))</f>
        <v>0</v>
      </c>
      <c r="I36" s="22" t="s">
        <v>77</v>
      </c>
      <c r="J36">
        <v>5</v>
      </c>
      <c r="K36" s="20" t="s">
        <v>78</v>
      </c>
      <c r="L36">
        <v>5</v>
      </c>
    </row>
    <row r="37" spans="2:17" x14ac:dyDescent="0.2">
      <c r="E37" s="25"/>
      <c r="I37" s="18" t="s">
        <v>79</v>
      </c>
      <c r="J37">
        <v>0</v>
      </c>
      <c r="K37" s="18" t="s">
        <v>80</v>
      </c>
      <c r="L37">
        <v>0</v>
      </c>
      <c r="N37" s="60"/>
      <c r="O37" s="136" t="s">
        <v>122</v>
      </c>
      <c r="P37" s="136"/>
      <c r="Q37" s="60"/>
    </row>
    <row r="38" spans="2:17" x14ac:dyDescent="0.2">
      <c r="B38" s="6" t="s">
        <v>81</v>
      </c>
      <c r="C38" s="143" t="s">
        <v>79</v>
      </c>
      <c r="D38" s="144"/>
      <c r="E38" s="144"/>
      <c r="F38" s="145"/>
      <c r="G38" s="5">
        <f>IF(C38=0," ",VLOOKUP(C38,I37:J41,2,0))</f>
        <v>0</v>
      </c>
      <c r="I38" s="19" t="s">
        <v>82</v>
      </c>
      <c r="J38">
        <v>1</v>
      </c>
      <c r="K38" s="19" t="s">
        <v>83</v>
      </c>
      <c r="L38">
        <v>1</v>
      </c>
    </row>
    <row r="39" spans="2:17" x14ac:dyDescent="0.2">
      <c r="E39" s="25"/>
      <c r="I39" s="19" t="s">
        <v>84</v>
      </c>
      <c r="J39">
        <v>2</v>
      </c>
      <c r="K39" s="19" t="s">
        <v>85</v>
      </c>
      <c r="L39">
        <v>2</v>
      </c>
    </row>
    <row r="40" spans="2:17" x14ac:dyDescent="0.2">
      <c r="E40" s="25"/>
      <c r="I40" s="19" t="s">
        <v>86</v>
      </c>
      <c r="J40">
        <v>3</v>
      </c>
      <c r="K40" s="19" t="s">
        <v>87</v>
      </c>
      <c r="L40">
        <v>3</v>
      </c>
    </row>
    <row r="41" spans="2:17" ht="15" x14ac:dyDescent="0.2">
      <c r="B41" s="1" t="s">
        <v>297</v>
      </c>
      <c r="C41" s="137" t="str">
        <f xml:space="preserve"> IF(G41&lt;'4A-V1'!G41,"Amélioration",IF(G41='4A-V1'!G41,"Stable","Aggravation"))</f>
        <v>Stable</v>
      </c>
      <c r="D41" s="137"/>
      <c r="E41" s="137"/>
      <c r="F41" s="137"/>
      <c r="G41" s="59">
        <f>G43+G45+G47+G49+G51</f>
        <v>0</v>
      </c>
      <c r="I41" s="20" t="s">
        <v>88</v>
      </c>
      <c r="J41">
        <v>5</v>
      </c>
      <c r="K41" s="20" t="s">
        <v>89</v>
      </c>
      <c r="L41">
        <v>5</v>
      </c>
    </row>
    <row r="42" spans="2:17" x14ac:dyDescent="0.2">
      <c r="E42" s="25"/>
      <c r="I42" s="18" t="s">
        <v>23</v>
      </c>
      <c r="J42">
        <v>0</v>
      </c>
      <c r="K42" s="18" t="s">
        <v>23</v>
      </c>
      <c r="L42">
        <v>0</v>
      </c>
      <c r="N42" s="90" t="s">
        <v>291</v>
      </c>
    </row>
    <row r="43" spans="2:17" x14ac:dyDescent="0.2">
      <c r="B43" s="6" t="s">
        <v>90</v>
      </c>
      <c r="C43" s="143" t="s">
        <v>80</v>
      </c>
      <c r="D43" s="144"/>
      <c r="E43" s="144"/>
      <c r="F43" s="145"/>
      <c r="G43" s="5">
        <f>IF(C43=0," ",VLOOKUP(C43,K37:L41,2,0))</f>
        <v>0</v>
      </c>
      <c r="I43" s="19" t="s">
        <v>83</v>
      </c>
      <c r="J43">
        <v>1</v>
      </c>
      <c r="K43" s="19" t="s">
        <v>83</v>
      </c>
      <c r="L43">
        <v>1</v>
      </c>
      <c r="N43" s="89" t="s">
        <v>292</v>
      </c>
    </row>
    <row r="44" spans="2:17" x14ac:dyDescent="0.2">
      <c r="E44" s="25"/>
      <c r="I44" s="19" t="s">
        <v>91</v>
      </c>
      <c r="J44">
        <v>2</v>
      </c>
      <c r="K44" s="19" t="s">
        <v>92</v>
      </c>
      <c r="L44">
        <v>2</v>
      </c>
      <c r="N44" s="89" t="s">
        <v>294</v>
      </c>
    </row>
    <row r="45" spans="2:17" x14ac:dyDescent="0.2">
      <c r="B45" s="6" t="s">
        <v>93</v>
      </c>
      <c r="C45" s="143" t="s">
        <v>23</v>
      </c>
      <c r="D45" s="144"/>
      <c r="E45" s="144"/>
      <c r="F45" s="145"/>
      <c r="G45" s="5">
        <f>IF(C45=0," ",VLOOKUP(C45,I42:J46,2,0))</f>
        <v>0</v>
      </c>
      <c r="I45" s="19" t="s">
        <v>94</v>
      </c>
      <c r="J45">
        <v>3</v>
      </c>
      <c r="K45" s="19" t="s">
        <v>95</v>
      </c>
      <c r="L45">
        <v>3</v>
      </c>
      <c r="N45" s="89" t="s">
        <v>293</v>
      </c>
    </row>
    <row r="46" spans="2:17" x14ac:dyDescent="0.2">
      <c r="E46" s="25"/>
      <c r="I46" s="20" t="s">
        <v>89</v>
      </c>
      <c r="J46">
        <v>5</v>
      </c>
      <c r="K46" s="20" t="s">
        <v>89</v>
      </c>
      <c r="L46">
        <v>5</v>
      </c>
      <c r="N46" s="89" t="s">
        <v>295</v>
      </c>
    </row>
    <row r="47" spans="2:17" x14ac:dyDescent="0.2">
      <c r="B47" s="6" t="s">
        <v>96</v>
      </c>
      <c r="C47" s="143" t="s">
        <v>23</v>
      </c>
      <c r="D47" s="144"/>
      <c r="E47" s="144"/>
      <c r="F47" s="145"/>
      <c r="G47" s="5">
        <f>IF(C47=0," ",VLOOKUP(C47,K42:L46,2,0))</f>
        <v>0</v>
      </c>
      <c r="I47" s="18" t="s">
        <v>23</v>
      </c>
      <c r="J47">
        <v>0</v>
      </c>
      <c r="K47" s="18" t="s">
        <v>23</v>
      </c>
      <c r="L47">
        <v>0</v>
      </c>
    </row>
    <row r="48" spans="2:17" x14ac:dyDescent="0.2">
      <c r="E48" s="25"/>
      <c r="I48" s="19" t="s">
        <v>83</v>
      </c>
      <c r="J48">
        <v>1</v>
      </c>
      <c r="K48" s="19" t="s">
        <v>83</v>
      </c>
      <c r="L48">
        <v>1</v>
      </c>
      <c r="N48" s="91" t="s">
        <v>298</v>
      </c>
    </row>
    <row r="49" spans="2:15" x14ac:dyDescent="0.2">
      <c r="B49" s="6" t="s">
        <v>97</v>
      </c>
      <c r="C49" s="143" t="s">
        <v>23</v>
      </c>
      <c r="D49" s="144"/>
      <c r="E49" s="144"/>
      <c r="F49" s="145"/>
      <c r="G49" s="5">
        <f>IF(C49=0," ",VLOOKUP(C49,I47:J51,2,0))</f>
        <v>0</v>
      </c>
      <c r="I49" s="19" t="s">
        <v>98</v>
      </c>
      <c r="J49">
        <v>2</v>
      </c>
      <c r="K49" s="19" t="s">
        <v>99</v>
      </c>
      <c r="L49">
        <v>2</v>
      </c>
      <c r="N49" s="89" t="s">
        <v>299</v>
      </c>
    </row>
    <row r="50" spans="2:15" x14ac:dyDescent="0.2">
      <c r="E50" s="25"/>
      <c r="I50" s="19" t="s">
        <v>100</v>
      </c>
      <c r="J50">
        <v>3</v>
      </c>
      <c r="K50" s="21" t="s">
        <v>101</v>
      </c>
      <c r="L50">
        <v>3</v>
      </c>
      <c r="N50" s="89" t="s">
        <v>300</v>
      </c>
    </row>
    <row r="51" spans="2:15" x14ac:dyDescent="0.2">
      <c r="B51" s="6" t="s">
        <v>102</v>
      </c>
      <c r="C51" s="143" t="s">
        <v>23</v>
      </c>
      <c r="D51" s="144"/>
      <c r="E51" s="144"/>
      <c r="F51" s="145"/>
      <c r="G51" s="5">
        <f>IF(C51=0," ",VLOOKUP(C51,K47:L51,2,0))</f>
        <v>0</v>
      </c>
      <c r="I51" s="20" t="s">
        <v>103</v>
      </c>
      <c r="J51">
        <v>5</v>
      </c>
      <c r="K51" s="22" t="s">
        <v>296</v>
      </c>
      <c r="L51">
        <v>5</v>
      </c>
    </row>
    <row r="52" spans="2:15" x14ac:dyDescent="0.2">
      <c r="E52" s="25"/>
      <c r="N52" s="68" t="s">
        <v>175</v>
      </c>
      <c r="O52" s="69" t="s">
        <v>176</v>
      </c>
    </row>
    <row r="53" spans="2:15" ht="18" x14ac:dyDescent="0.2">
      <c r="B53" s="79" t="str">
        <f>CONCATENATE("Chien"," ",PROPER(Coordonnées!C6)," ",PROPER(Coordonnées!C4))</f>
        <v xml:space="preserve">Chien  </v>
      </c>
      <c r="C53" s="146" t="str">
        <f>IF(C2="Danger !","devenu dangereux",IF(G53&lt;'4A-V1'!G53,"amélioré",IF(G53='4A-V1'!G53,"stable","aggravé")))</f>
        <v>stable</v>
      </c>
      <c r="D53" s="146"/>
      <c r="E53" s="147" t="s">
        <v>104</v>
      </c>
      <c r="F53" s="147"/>
      <c r="G53" s="61">
        <f>G41+G28+G15+G2</f>
        <v>0</v>
      </c>
      <c r="I53" t="b">
        <f>OR(C2="DANGER !",AND(G15&lt;5,G28&lt;5,G41&lt;5))</f>
        <v>1</v>
      </c>
      <c r="N53" s="96" t="str">
        <f>Coordonnées!C13</f>
        <v>jj/mm/aaaa</v>
      </c>
      <c r="O53" s="96" t="str">
        <f>Coordonnées!E13</f>
        <v>jj/mm/aaaa</v>
      </c>
    </row>
    <row r="54" spans="2:15" x14ac:dyDescent="0.2">
      <c r="B54" s="94" t="str">
        <f>CONCATENATE(" ",PROPER(Coordonnées!C8))</f>
        <v xml:space="preserve"> </v>
      </c>
    </row>
  </sheetData>
  <sheetProtection password="E11D" sheet="1" objects="1" scenarios="1"/>
  <mergeCells count="28">
    <mergeCell ref="C30:F30"/>
    <mergeCell ref="C12:F12"/>
    <mergeCell ref="C2:F2"/>
    <mergeCell ref="C4:F4"/>
    <mergeCell ref="C6:F6"/>
    <mergeCell ref="C8:F8"/>
    <mergeCell ref="C10:F10"/>
    <mergeCell ref="C17:F17"/>
    <mergeCell ref="C19:F19"/>
    <mergeCell ref="C21:F21"/>
    <mergeCell ref="C23:F23"/>
    <mergeCell ref="C25:F25"/>
    <mergeCell ref="M2:R4"/>
    <mergeCell ref="C15:F15"/>
    <mergeCell ref="C28:F28"/>
    <mergeCell ref="C41:F41"/>
    <mergeCell ref="C53:D53"/>
    <mergeCell ref="C45:F45"/>
    <mergeCell ref="C47:F47"/>
    <mergeCell ref="C49:F49"/>
    <mergeCell ref="C51:F51"/>
    <mergeCell ref="E53:F53"/>
    <mergeCell ref="C32:F32"/>
    <mergeCell ref="C34:F34"/>
    <mergeCell ref="C36:F36"/>
    <mergeCell ref="O37:P37"/>
    <mergeCell ref="C38:F38"/>
    <mergeCell ref="C43:F43"/>
  </mergeCells>
  <conditionalFormatting sqref="B15 G15">
    <cfRule type="expression" dxfId="81" priority="37" stopIfTrue="1">
      <formula>$G$15&gt;20</formula>
    </cfRule>
    <cfRule type="expression" dxfId="80" priority="38" stopIfTrue="1">
      <formula>$G$15&gt;10</formula>
    </cfRule>
    <cfRule type="expression" dxfId="79" priority="39" stopIfTrue="1">
      <formula>$G$15&lt;=10</formula>
    </cfRule>
  </conditionalFormatting>
  <conditionalFormatting sqref="B28 G28">
    <cfRule type="expression" dxfId="78" priority="40" stopIfTrue="1">
      <formula>$G$28&lt;=10</formula>
    </cfRule>
    <cfRule type="expression" dxfId="77" priority="41" stopIfTrue="1">
      <formula>$G$28&gt;20</formula>
    </cfRule>
    <cfRule type="expression" dxfId="76" priority="42" stopIfTrue="1">
      <formula>$G$28&gt;10</formula>
    </cfRule>
  </conditionalFormatting>
  <conditionalFormatting sqref="B41 G41">
    <cfRule type="expression" dxfId="75" priority="43" stopIfTrue="1">
      <formula>$G$41&lt;=10</formula>
    </cfRule>
    <cfRule type="expression" dxfId="74" priority="44" stopIfTrue="1">
      <formula>$G$41&gt;20</formula>
    </cfRule>
    <cfRule type="expression" dxfId="73" priority="45" stopIfTrue="1">
      <formula>$G$41&gt;10</formula>
    </cfRule>
  </conditionalFormatting>
  <conditionalFormatting sqref="B2 G2">
    <cfRule type="expression" dxfId="72" priority="46" stopIfTrue="1">
      <formula>$C$2="DANGER !"</formula>
    </cfRule>
    <cfRule type="expression" dxfId="71" priority="47" stopIfTrue="1">
      <formula>$G$2&lt;11</formula>
    </cfRule>
    <cfRule type="expression" dxfId="70" priority="48" stopIfTrue="1">
      <formula>$G$2&lt;15</formula>
    </cfRule>
  </conditionalFormatting>
  <conditionalFormatting sqref="C2:F2">
    <cfRule type="expression" dxfId="69" priority="27" stopIfTrue="1">
      <formula>$C$2="DANGER !"</formula>
    </cfRule>
    <cfRule type="expression" dxfId="68" priority="28" stopIfTrue="1">
      <formula>$G$2&lt;11</formula>
    </cfRule>
    <cfRule type="expression" dxfId="67" priority="29" stopIfTrue="1">
      <formula>$G$2&lt;15</formula>
    </cfRule>
  </conditionalFormatting>
  <conditionalFormatting sqref="C15:E15">
    <cfRule type="expression" dxfId="66" priority="21" stopIfTrue="1">
      <formula>$G$15&gt;20</formula>
    </cfRule>
    <cfRule type="expression" dxfId="65" priority="22" stopIfTrue="1">
      <formula>$G$15&gt;10</formula>
    </cfRule>
    <cfRule type="expression" dxfId="64" priority="23" stopIfTrue="1">
      <formula>$G$15&lt;=10</formula>
    </cfRule>
  </conditionalFormatting>
  <conditionalFormatting sqref="C28:E28">
    <cfRule type="expression" dxfId="63" priority="18" stopIfTrue="1">
      <formula>$G$28&lt;=10</formula>
    </cfRule>
    <cfRule type="expression" dxfId="62" priority="19" stopIfTrue="1">
      <formula>$G$28&gt;20</formula>
    </cfRule>
    <cfRule type="expression" dxfId="61" priority="20" stopIfTrue="1">
      <formula>$G$28&gt;10</formula>
    </cfRule>
  </conditionalFormatting>
  <conditionalFormatting sqref="C41:E41">
    <cfRule type="expression" dxfId="60" priority="12" stopIfTrue="1">
      <formula>$G$41&lt;=10</formula>
    </cfRule>
    <cfRule type="expression" dxfId="59" priority="13" stopIfTrue="1">
      <formula>$G$41&gt;20</formula>
    </cfRule>
    <cfRule type="expression" dxfId="58" priority="14" stopIfTrue="1">
      <formula>$G$41&gt;10</formula>
    </cfRule>
  </conditionalFormatting>
  <conditionalFormatting sqref="B53 G53">
    <cfRule type="expression" dxfId="57" priority="9" stopIfTrue="1">
      <formula>$C$53="devenu dangereux"</formula>
    </cfRule>
    <cfRule type="expression" dxfId="56" priority="10" stopIfTrue="1">
      <formula>$C$53&lt;&gt;"Amélioré"</formula>
    </cfRule>
    <cfRule type="expression" dxfId="55" priority="11" stopIfTrue="1">
      <formula>$C$53="Amélioré"</formula>
    </cfRule>
  </conditionalFormatting>
  <conditionalFormatting sqref="C53">
    <cfRule type="expression" dxfId="54" priority="6" stopIfTrue="1">
      <formula>$C$53="devenu dangereux"</formula>
    </cfRule>
    <cfRule type="expression" dxfId="53" priority="7" stopIfTrue="1">
      <formula>$C$53&lt;&gt;"Amélioré"</formula>
    </cfRule>
    <cfRule type="expression" dxfId="52" priority="8" stopIfTrue="1">
      <formula>$C$53="Amélioré"</formula>
    </cfRule>
  </conditionalFormatting>
  <conditionalFormatting sqref="E53">
    <cfRule type="expression" dxfId="51" priority="3" stopIfTrue="1">
      <formula>$C$53="devenu dangereux"</formula>
    </cfRule>
    <cfRule type="expression" dxfId="50" priority="4" stopIfTrue="1">
      <formula>$C$53&lt;&gt;"Amélioré"</formula>
    </cfRule>
    <cfRule type="expression" dxfId="49" priority="5" stopIfTrue="1">
      <formula>$C$53="Amélioré"</formula>
    </cfRule>
  </conditionalFormatting>
  <conditionalFormatting sqref="B54">
    <cfRule type="expression" dxfId="48" priority="1" stopIfTrue="1">
      <formula>$A$53=("Vous ne pouvez pas inclure le ")</formula>
    </cfRule>
    <cfRule type="expression" dxfId="47" priority="2" stopIfTrue="1">
      <formula>$A$53="Vous pouvez inclure le "</formula>
    </cfRule>
  </conditionalFormatting>
  <dataValidations count="20">
    <dataValidation type="list" allowBlank="1" showInputMessage="1" showErrorMessage="1" prompt="cliquez sur la flèche à droite" sqref="C51:F51">
      <formula1>$K$47:$K$51</formula1>
    </dataValidation>
    <dataValidation type="list" allowBlank="1" showInputMessage="1" showErrorMessage="1" prompt="cliquez sur la flèche à droite" sqref="C49:F49">
      <formula1>$I$47:$I$51</formula1>
    </dataValidation>
    <dataValidation type="list" allowBlank="1" showInputMessage="1" showErrorMessage="1" prompt="cliquez sur la flèche à droite" sqref="C47:F47">
      <formula1>$K$42:$K$46</formula1>
    </dataValidation>
    <dataValidation type="list" allowBlank="1" showInputMessage="1" showErrorMessage="1" prompt="cliquez sur la flèche à droite" sqref="C45:F45">
      <formula1>$I$42:$I$46</formula1>
    </dataValidation>
    <dataValidation type="list" allowBlank="1" showInputMessage="1" showErrorMessage="1" prompt="cliquez sur la flèche à droite" sqref="C43:F43">
      <formula1>$K$37:$K$41</formula1>
    </dataValidation>
    <dataValidation type="list" allowBlank="1" showInputMessage="1" showErrorMessage="1" prompt="cliquez sur la flèche à droite" sqref="C38:F38">
      <formula1>$I$37:$I$41</formula1>
    </dataValidation>
    <dataValidation type="list" allowBlank="1" showInputMessage="1" showErrorMessage="1" prompt="cliquez sur la flèche à droite" sqref="C36:F36">
      <formula1>$K$32:$K$36</formula1>
    </dataValidation>
    <dataValidation type="list" allowBlank="1" showInputMessage="1" showErrorMessage="1" prompt="cliquez sur la flèche à droite" sqref="C34:F34">
      <formula1>$I$32:$I$36</formula1>
    </dataValidation>
    <dataValidation type="list" allowBlank="1" showInputMessage="1" showErrorMessage="1" prompt="cliquez sur la flèche à droite" sqref="C32:F32">
      <formula1>$K$27:$K$31</formula1>
    </dataValidation>
    <dataValidation type="list" allowBlank="1" showInputMessage="1" showErrorMessage="1" prompt="cliquez sur la flèche à droite" sqref="C30:F30">
      <formula1>$I$27:$I$31</formula1>
    </dataValidation>
    <dataValidation type="list" allowBlank="1" showInputMessage="1" showErrorMessage="1" prompt="cliquez sur la flèche à droite" sqref="C25:F25">
      <formula1>$K$22:$K$26</formula1>
    </dataValidation>
    <dataValidation type="list" allowBlank="1" showInputMessage="1" showErrorMessage="1" prompt="cliquez sur la flèche à droite" sqref="C23:F23">
      <formula1>$I$22:$I$26</formula1>
    </dataValidation>
    <dataValidation type="list" allowBlank="1" showInputMessage="1" showErrorMessage="1" prompt="cliquez sur la flèche à droite" sqref="C21:F21">
      <formula1>$K$17:$K$21</formula1>
    </dataValidation>
    <dataValidation type="list" allowBlank="1" showInputMessage="1" showErrorMessage="1" prompt="cliquez sur la flèche à droite" sqref="C19">
      <formula1>$I$17:$I$21</formula1>
    </dataValidation>
    <dataValidation type="list" allowBlank="1" showInputMessage="1" showErrorMessage="1" prompt="cliquez sur la flèche à droite" sqref="C17:F17">
      <formula1>$K$12:$K$16</formula1>
    </dataValidation>
    <dataValidation type="list" allowBlank="1" showInputMessage="1" showErrorMessage="1" prompt="cliquez sur la flèche à droite" sqref="C12:F12">
      <formula1>$I$12:$I$16</formula1>
    </dataValidation>
    <dataValidation type="list" allowBlank="1" showInputMessage="1" showErrorMessage="1" prompt="cliquez sur la flèche à droite" sqref="C8:F8">
      <formula1>$I$7:$I$11</formula1>
    </dataValidation>
    <dataValidation type="list" allowBlank="1" showInputMessage="1" showErrorMessage="1" prompt="cliquez sur la flèche à droite" sqref="C10:F10">
      <formula1>$K$7:$K$11</formula1>
    </dataValidation>
    <dataValidation type="list" allowBlank="1" showInputMessage="1" showErrorMessage="1" prompt="cliquez sur la flèche à droite" sqref="C6:F6">
      <formula1>$K$2:$K$6</formula1>
    </dataValidation>
    <dataValidation type="list" allowBlank="1" showInputMessage="1" showErrorMessage="1" prompt="cliquez sur la flèche à droite" sqref="C4:F4">
      <formula1>$I$2:$I$6</formula1>
    </dataValidation>
  </dataValidations>
  <hyperlinks>
    <hyperlink ref="O37" r:id="rId1"/>
  </hyperlinks>
  <pageMargins left="0.78740157499999996" right="0.78740157499999996" top="0.984251969" bottom="0.984251969" header="0.5" footer="0.5"/>
  <pageSetup paperSize="9" orientation="portrait" horizontalDpi="4294967292" verticalDpi="4294967292"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6" tint="-0.249977111117893"/>
  </sheetPr>
  <dimension ref="B1:V54"/>
  <sheetViews>
    <sheetView showGridLines="0" showRowColHeaders="0" zoomScaleNormal="100" workbookViewId="0">
      <selection activeCell="C4" sqref="C4:F4"/>
    </sheetView>
  </sheetViews>
  <sheetFormatPr baseColWidth="10" defaultRowHeight="12.75" x14ac:dyDescent="0.2"/>
  <cols>
    <col min="1" max="1" width="1.375" customWidth="1"/>
    <col min="2" max="2" width="24.5" style="6" bestFit="1" customWidth="1"/>
    <col min="6" max="6" width="7.625" customWidth="1"/>
    <col min="7" max="7" width="9" style="5" bestFit="1" customWidth="1"/>
    <col min="8" max="8" width="1.375" customWidth="1"/>
    <col min="9" max="9" width="41.125" hidden="1" customWidth="1"/>
    <col min="10" max="10" width="6.125" hidden="1" customWidth="1"/>
    <col min="11" max="11" width="44.375" hidden="1" customWidth="1"/>
    <col min="12" max="12" width="5" hidden="1" customWidth="1"/>
    <col min="13" max="13" width="10" customWidth="1"/>
    <col min="14" max="16" width="13.25" style="5" customWidth="1"/>
    <col min="17" max="17" width="13.25" style="5" bestFit="1" customWidth="1"/>
    <col min="18" max="18" width="10" customWidth="1"/>
  </cols>
  <sheetData>
    <row r="1" spans="2:18" ht="8.25" customHeight="1" thickBot="1" x14ac:dyDescent="0.25"/>
    <row r="2" spans="2:18" s="5" customFormat="1" ht="15" x14ac:dyDescent="0.2">
      <c r="B2" s="1" t="s">
        <v>0</v>
      </c>
      <c r="C2" s="137" t="str">
        <f>IF(G4&lt;5,IF(G2&lt;15,IF(G6&lt;5,IF(G8&lt;5, IF(G2&lt;'4A-V1'!G2,"Amélioration",IF(G2='4A-V1'!G2,"Stable","Aggravation")),"DANGER !"),"DANGER !"),"DANGER !"),"DANGER !")</f>
        <v>Stable</v>
      </c>
      <c r="D2" s="137"/>
      <c r="E2" s="137"/>
      <c r="F2" s="137"/>
      <c r="G2" s="59">
        <f>G4+G6+G8+G10+G12</f>
        <v>0</v>
      </c>
      <c r="H2" s="2"/>
      <c r="I2" s="3" t="s">
        <v>1</v>
      </c>
      <c r="J2">
        <v>0</v>
      </c>
      <c r="K2" s="4" t="s">
        <v>2</v>
      </c>
      <c r="L2">
        <v>0</v>
      </c>
      <c r="M2" s="127" t="s">
        <v>285</v>
      </c>
      <c r="N2" s="128"/>
      <c r="O2" s="128"/>
      <c r="P2" s="128"/>
      <c r="Q2" s="128"/>
      <c r="R2" s="129"/>
    </row>
    <row r="3" spans="2:18" s="5" customFormat="1" x14ac:dyDescent="0.2">
      <c r="B3" s="6"/>
      <c r="H3" s="2"/>
      <c r="I3" s="7" t="s">
        <v>3</v>
      </c>
      <c r="J3">
        <v>1</v>
      </c>
      <c r="K3" s="8" t="s">
        <v>4</v>
      </c>
      <c r="L3">
        <v>1</v>
      </c>
      <c r="M3" s="130"/>
      <c r="N3" s="131"/>
      <c r="O3" s="131"/>
      <c r="P3" s="131"/>
      <c r="Q3" s="131"/>
      <c r="R3" s="132"/>
    </row>
    <row r="4" spans="2:18" s="5" customFormat="1" ht="13.5" thickBot="1" x14ac:dyDescent="0.25">
      <c r="B4" s="6" t="s">
        <v>5</v>
      </c>
      <c r="C4" s="140" t="s">
        <v>1</v>
      </c>
      <c r="D4" s="141"/>
      <c r="E4" s="141"/>
      <c r="F4" s="142"/>
      <c r="G4" s="5">
        <f>IF(C4=0," ",VLOOKUP(C4,I2:J6,2,0))</f>
        <v>0</v>
      </c>
      <c r="H4" s="2"/>
      <c r="I4" s="7" t="s">
        <v>6</v>
      </c>
      <c r="J4">
        <v>2</v>
      </c>
      <c r="K4" s="8" t="s">
        <v>7</v>
      </c>
      <c r="L4">
        <v>2</v>
      </c>
      <c r="M4" s="133"/>
      <c r="N4" s="134"/>
      <c r="O4" s="134"/>
      <c r="P4" s="134"/>
      <c r="Q4" s="134"/>
      <c r="R4" s="135"/>
    </row>
    <row r="5" spans="2:18" s="5" customFormat="1" x14ac:dyDescent="0.2">
      <c r="B5" s="6"/>
      <c r="C5"/>
      <c r="D5"/>
      <c r="E5" s="25"/>
      <c r="F5"/>
      <c r="H5" s="2"/>
      <c r="I5" s="7" t="s">
        <v>10</v>
      </c>
      <c r="J5">
        <v>3</v>
      </c>
      <c r="K5" s="8" t="s">
        <v>11</v>
      </c>
      <c r="L5">
        <v>3</v>
      </c>
      <c r="M5" s="76"/>
      <c r="N5" s="13"/>
      <c r="Q5" s="13"/>
      <c r="R5" s="65"/>
    </row>
    <row r="6" spans="2:18" s="5" customFormat="1" x14ac:dyDescent="0.2">
      <c r="B6" s="6" t="s">
        <v>12</v>
      </c>
      <c r="C6" s="143" t="s">
        <v>2</v>
      </c>
      <c r="D6" s="144"/>
      <c r="E6" s="144"/>
      <c r="F6" s="145"/>
      <c r="G6" s="5">
        <f>IF(C6=0," ",VLOOKUP(C6,K2:L6,2,0))</f>
        <v>0</v>
      </c>
      <c r="H6" s="2"/>
      <c r="I6" s="15" t="s">
        <v>13</v>
      </c>
      <c r="J6">
        <v>5</v>
      </c>
      <c r="K6" s="16" t="s">
        <v>14</v>
      </c>
      <c r="L6">
        <v>5</v>
      </c>
      <c r="M6"/>
      <c r="N6" s="9" t="s">
        <v>0</v>
      </c>
      <c r="O6" s="10" t="s">
        <v>8</v>
      </c>
      <c r="P6" s="10" t="s">
        <v>9</v>
      </c>
      <c r="Q6" s="11" t="s">
        <v>297</v>
      </c>
      <c r="R6"/>
    </row>
    <row r="7" spans="2:18" s="5" customFormat="1" x14ac:dyDescent="0.2">
      <c r="B7" s="6"/>
      <c r="C7"/>
      <c r="D7"/>
      <c r="E7" s="25"/>
      <c r="F7"/>
      <c r="H7" s="17"/>
      <c r="I7" s="18" t="s">
        <v>2</v>
      </c>
      <c r="J7">
        <v>0</v>
      </c>
      <c r="K7" s="18" t="s">
        <v>2</v>
      </c>
      <c r="L7">
        <v>0</v>
      </c>
      <c r="M7"/>
      <c r="N7" s="12">
        <f>G2</f>
        <v>0</v>
      </c>
      <c r="O7" s="13">
        <f>G15</f>
        <v>0</v>
      </c>
      <c r="P7" s="13">
        <f>G28</f>
        <v>0</v>
      </c>
      <c r="Q7" s="14">
        <f>G41</f>
        <v>0</v>
      </c>
      <c r="R7"/>
    </row>
    <row r="8" spans="2:18" s="5" customFormat="1" x14ac:dyDescent="0.2">
      <c r="B8" s="6" t="s">
        <v>15</v>
      </c>
      <c r="C8" s="143" t="s">
        <v>2</v>
      </c>
      <c r="D8" s="144"/>
      <c r="E8" s="144"/>
      <c r="F8" s="145"/>
      <c r="G8" s="5">
        <f>IF(C8=0," ",VLOOKUP(C8,I7:J11,2,0))</f>
        <v>0</v>
      </c>
      <c r="H8" s="17"/>
      <c r="I8" s="19" t="s">
        <v>4</v>
      </c>
      <c r="J8">
        <v>1</v>
      </c>
      <c r="K8" s="19" t="s">
        <v>16</v>
      </c>
      <c r="L8">
        <v>1</v>
      </c>
      <c r="M8"/>
      <c r="R8"/>
    </row>
    <row r="9" spans="2:18" s="5" customFormat="1" x14ac:dyDescent="0.2">
      <c r="B9" s="6"/>
      <c r="C9"/>
      <c r="D9"/>
      <c r="E9" s="25"/>
      <c r="F9"/>
      <c r="H9" s="17"/>
      <c r="I9" s="19" t="s">
        <v>7</v>
      </c>
      <c r="J9">
        <v>2</v>
      </c>
      <c r="K9" s="19" t="s">
        <v>17</v>
      </c>
      <c r="L9">
        <v>2</v>
      </c>
      <c r="M9"/>
      <c r="R9"/>
    </row>
    <row r="10" spans="2:18" s="5" customFormat="1" x14ac:dyDescent="0.2">
      <c r="B10" s="6" t="s">
        <v>18</v>
      </c>
      <c r="C10" s="143" t="s">
        <v>2</v>
      </c>
      <c r="D10" s="144"/>
      <c r="E10" s="144"/>
      <c r="F10" s="145"/>
      <c r="G10" s="5">
        <f>IF(C10=0," ",VLOOKUP(C10,K7:L11,2,0))</f>
        <v>0</v>
      </c>
      <c r="H10" s="17"/>
      <c r="I10" s="19" t="s">
        <v>11</v>
      </c>
      <c r="J10">
        <v>3</v>
      </c>
      <c r="K10" s="19" t="s">
        <v>19</v>
      </c>
      <c r="L10">
        <v>3</v>
      </c>
      <c r="M10"/>
      <c r="R10"/>
    </row>
    <row r="11" spans="2:18" s="5" customFormat="1" x14ac:dyDescent="0.2">
      <c r="B11" s="6"/>
      <c r="C11"/>
      <c r="D11"/>
      <c r="E11" s="25"/>
      <c r="F11"/>
      <c r="H11" s="17"/>
      <c r="I11" s="20" t="s">
        <v>14</v>
      </c>
      <c r="J11">
        <v>5</v>
      </c>
      <c r="K11" s="20" t="s">
        <v>20</v>
      </c>
      <c r="L11">
        <v>5</v>
      </c>
      <c r="M11"/>
      <c r="R11"/>
    </row>
    <row r="12" spans="2:18" s="5" customFormat="1" x14ac:dyDescent="0.2">
      <c r="B12" s="6" t="s">
        <v>21</v>
      </c>
      <c r="C12" s="143" t="s">
        <v>22</v>
      </c>
      <c r="D12" s="144"/>
      <c r="E12" s="144"/>
      <c r="F12" s="145"/>
      <c r="G12" s="5">
        <f>IF(C12=0," ",VLOOKUP(C12,I12:J16,2,0))</f>
        <v>0</v>
      </c>
      <c r="H12" s="17"/>
      <c r="I12" s="18" t="s">
        <v>22</v>
      </c>
      <c r="J12">
        <v>0</v>
      </c>
      <c r="K12" s="18" t="s">
        <v>33</v>
      </c>
      <c r="L12">
        <v>0</v>
      </c>
      <c r="M12"/>
      <c r="R12"/>
    </row>
    <row r="13" spans="2:18" s="5" customFormat="1" x14ac:dyDescent="0.2">
      <c r="B13" s="6"/>
      <c r="C13"/>
      <c r="D13"/>
      <c r="E13" s="25"/>
      <c r="F13"/>
      <c r="H13" s="17"/>
      <c r="I13" s="19" t="s">
        <v>24</v>
      </c>
      <c r="J13">
        <v>1</v>
      </c>
      <c r="K13" s="19" t="s">
        <v>35</v>
      </c>
      <c r="L13">
        <v>1</v>
      </c>
      <c r="M13"/>
      <c r="R13"/>
    </row>
    <row r="14" spans="2:18" s="5" customFormat="1" x14ac:dyDescent="0.2">
      <c r="B14" s="6"/>
      <c r="C14"/>
      <c r="D14"/>
      <c r="E14" s="25"/>
      <c r="F14"/>
      <c r="H14" s="17"/>
      <c r="I14" s="19" t="s">
        <v>26</v>
      </c>
      <c r="J14">
        <v>2</v>
      </c>
      <c r="K14" s="19" t="s">
        <v>38</v>
      </c>
      <c r="L14">
        <v>2</v>
      </c>
      <c r="M14"/>
      <c r="R14"/>
    </row>
    <row r="15" spans="2:18" s="5" customFormat="1" ht="15" x14ac:dyDescent="0.2">
      <c r="B15" s="1" t="s">
        <v>8</v>
      </c>
      <c r="C15" s="137" t="str">
        <f xml:space="preserve"> IF(G15&lt;'4A-V1'!G15,"Amélioration",IF(G15='4A-V1'!G15,"Stable","Aggravation"))</f>
        <v>Stable</v>
      </c>
      <c r="D15" s="137"/>
      <c r="E15" s="137"/>
      <c r="F15" s="137"/>
      <c r="G15" s="59">
        <f>G17+G19+G21+G23+G25</f>
        <v>0</v>
      </c>
      <c r="H15" s="17"/>
      <c r="I15" s="19" t="s">
        <v>28</v>
      </c>
      <c r="J15">
        <v>3</v>
      </c>
      <c r="K15" s="19" t="s">
        <v>40</v>
      </c>
      <c r="L15">
        <v>3</v>
      </c>
      <c r="M15"/>
      <c r="R15"/>
    </row>
    <row r="16" spans="2:18" s="5" customFormat="1" x14ac:dyDescent="0.2">
      <c r="B16" s="6"/>
      <c r="C16"/>
      <c r="D16"/>
      <c r="E16" s="25"/>
      <c r="F16"/>
      <c r="H16" s="17"/>
      <c r="I16" s="20" t="s">
        <v>30</v>
      </c>
      <c r="J16">
        <v>5</v>
      </c>
      <c r="K16" s="20" t="s">
        <v>43</v>
      </c>
      <c r="L16">
        <v>5</v>
      </c>
      <c r="M16"/>
      <c r="R16"/>
    </row>
    <row r="17" spans="2:18" s="5" customFormat="1" x14ac:dyDescent="0.2">
      <c r="B17" s="6" t="s">
        <v>32</v>
      </c>
      <c r="C17" s="143" t="s">
        <v>33</v>
      </c>
      <c r="D17" s="144"/>
      <c r="E17" s="144"/>
      <c r="F17" s="145"/>
      <c r="G17" s="5">
        <f>IF(C17=0," ",VLOOKUP(C17,K12:L16,2,0))</f>
        <v>0</v>
      </c>
      <c r="H17" s="17"/>
      <c r="I17" s="18" t="s">
        <v>23</v>
      </c>
      <c r="J17">
        <v>0</v>
      </c>
      <c r="K17" s="18" t="s">
        <v>34</v>
      </c>
      <c r="L17">
        <v>0</v>
      </c>
      <c r="M17"/>
      <c r="R17"/>
    </row>
    <row r="18" spans="2:18" x14ac:dyDescent="0.2">
      <c r="E18" s="25"/>
      <c r="H18" s="17"/>
      <c r="I18" s="19" t="s">
        <v>25</v>
      </c>
      <c r="J18">
        <v>1</v>
      </c>
      <c r="K18" s="19" t="s">
        <v>36</v>
      </c>
      <c r="L18">
        <v>1</v>
      </c>
    </row>
    <row r="19" spans="2:18" x14ac:dyDescent="0.2">
      <c r="B19" s="6" t="s">
        <v>37</v>
      </c>
      <c r="C19" s="140" t="s">
        <v>23</v>
      </c>
      <c r="D19" s="141"/>
      <c r="E19" s="141"/>
      <c r="F19" s="142"/>
      <c r="G19" s="5">
        <f>IF(C19=0," ",VLOOKUP(C19,I17:J21,2,0))</f>
        <v>0</v>
      </c>
      <c r="H19" s="17"/>
      <c r="I19" s="19" t="s">
        <v>27</v>
      </c>
      <c r="J19">
        <v>2</v>
      </c>
      <c r="K19" s="19" t="s">
        <v>39</v>
      </c>
      <c r="L19">
        <v>2</v>
      </c>
    </row>
    <row r="20" spans="2:18" x14ac:dyDescent="0.2">
      <c r="E20" s="25"/>
      <c r="H20" s="17"/>
      <c r="I20" s="19" t="s">
        <v>29</v>
      </c>
      <c r="J20">
        <v>3</v>
      </c>
      <c r="K20" s="19" t="s">
        <v>41</v>
      </c>
      <c r="L20">
        <v>3</v>
      </c>
    </row>
    <row r="21" spans="2:18" x14ac:dyDescent="0.2">
      <c r="B21" s="6" t="s">
        <v>42</v>
      </c>
      <c r="C21" s="143" t="s">
        <v>34</v>
      </c>
      <c r="D21" s="144"/>
      <c r="E21" s="144"/>
      <c r="F21" s="145"/>
      <c r="G21" s="5">
        <f>IF(C21=0," ",VLOOKUP(C21,K17:L21,2,0))</f>
        <v>0</v>
      </c>
      <c r="H21" s="17"/>
      <c r="I21" s="20" t="s">
        <v>31</v>
      </c>
      <c r="J21">
        <v>5</v>
      </c>
      <c r="K21" s="20" t="s">
        <v>44</v>
      </c>
      <c r="L21">
        <v>5</v>
      </c>
    </row>
    <row r="22" spans="2:18" x14ac:dyDescent="0.2">
      <c r="E22" s="25"/>
      <c r="I22" s="18" t="s">
        <v>45</v>
      </c>
      <c r="J22">
        <v>0</v>
      </c>
      <c r="K22" s="18" t="s">
        <v>46</v>
      </c>
      <c r="L22">
        <v>0</v>
      </c>
    </row>
    <row r="23" spans="2:18" x14ac:dyDescent="0.2">
      <c r="B23" s="6" t="s">
        <v>47</v>
      </c>
      <c r="C23" s="143" t="s">
        <v>45</v>
      </c>
      <c r="D23" s="144"/>
      <c r="E23" s="144"/>
      <c r="F23" s="145"/>
      <c r="G23" s="5">
        <f>IF(C23=0," ",VLOOKUP(C23,I22:J26,2,0))</f>
        <v>0</v>
      </c>
      <c r="I23" s="19" t="s">
        <v>48</v>
      </c>
      <c r="J23">
        <v>1</v>
      </c>
      <c r="K23" s="21" t="s">
        <v>49</v>
      </c>
      <c r="L23">
        <v>1</v>
      </c>
    </row>
    <row r="24" spans="2:18" x14ac:dyDescent="0.2">
      <c r="E24" s="25"/>
      <c r="G24" s="5" t="str">
        <f t="shared" ref="G24" si="0">IF(E24="","",IF(E24=5,5,(E24-1)))</f>
        <v/>
      </c>
      <c r="I24" s="19" t="s">
        <v>39</v>
      </c>
      <c r="J24">
        <v>2</v>
      </c>
      <c r="K24" s="21" t="s">
        <v>50</v>
      </c>
      <c r="L24">
        <v>2</v>
      </c>
    </row>
    <row r="25" spans="2:18" x14ac:dyDescent="0.2">
      <c r="B25" s="6" t="s">
        <v>51</v>
      </c>
      <c r="C25" s="143" t="s">
        <v>46</v>
      </c>
      <c r="D25" s="144"/>
      <c r="E25" s="144"/>
      <c r="F25" s="145"/>
      <c r="G25" s="5">
        <f>IF(C25=0," ",VLOOKUP(C25,K22:L26,2,0))</f>
        <v>0</v>
      </c>
      <c r="I25" s="19" t="s">
        <v>41</v>
      </c>
      <c r="J25">
        <v>3</v>
      </c>
      <c r="K25" s="19" t="s">
        <v>52</v>
      </c>
      <c r="L25">
        <v>3</v>
      </c>
    </row>
    <row r="26" spans="2:18" x14ac:dyDescent="0.2">
      <c r="E26" s="25"/>
      <c r="I26" s="20" t="s">
        <v>53</v>
      </c>
      <c r="J26">
        <v>5</v>
      </c>
      <c r="K26" s="22" t="s">
        <v>54</v>
      </c>
      <c r="L26">
        <v>5</v>
      </c>
    </row>
    <row r="27" spans="2:18" x14ac:dyDescent="0.2">
      <c r="E27" s="25"/>
      <c r="I27" s="23" t="s">
        <v>55</v>
      </c>
      <c r="J27">
        <v>0</v>
      </c>
      <c r="K27" s="18" t="s">
        <v>56</v>
      </c>
      <c r="L27">
        <v>0</v>
      </c>
    </row>
    <row r="28" spans="2:18" ht="15" x14ac:dyDescent="0.2">
      <c r="B28" s="1" t="s">
        <v>9</v>
      </c>
      <c r="C28" s="137" t="str">
        <f xml:space="preserve"> IF(G28&lt;'4A-V1'!G28,"Amélioration",IF(G28='4A-V1'!G28,"Stable","Aggravation"))</f>
        <v>Stable</v>
      </c>
      <c r="D28" s="137"/>
      <c r="E28" s="137"/>
      <c r="F28" s="137"/>
      <c r="G28" s="59">
        <f>G30+G32+G34+G36+G38</f>
        <v>0</v>
      </c>
      <c r="I28" s="19" t="s">
        <v>57</v>
      </c>
      <c r="J28">
        <v>1</v>
      </c>
      <c r="K28" s="19" t="s">
        <v>58</v>
      </c>
      <c r="L28">
        <v>1</v>
      </c>
    </row>
    <row r="29" spans="2:18" x14ac:dyDescent="0.2">
      <c r="E29" s="25"/>
      <c r="I29" s="19" t="s">
        <v>59</v>
      </c>
      <c r="J29">
        <v>2</v>
      </c>
      <c r="K29" s="19" t="s">
        <v>60</v>
      </c>
      <c r="L29">
        <v>2</v>
      </c>
    </row>
    <row r="30" spans="2:18" x14ac:dyDescent="0.2">
      <c r="B30" s="6" t="s">
        <v>61</v>
      </c>
      <c r="C30" s="143" t="s">
        <v>55</v>
      </c>
      <c r="D30" s="144"/>
      <c r="E30" s="144"/>
      <c r="F30" s="145"/>
      <c r="G30" s="5">
        <f>IF(C30=0," ",VLOOKUP(C30,I27:J31,2,0))</f>
        <v>0</v>
      </c>
      <c r="I30" s="19" t="s">
        <v>62</v>
      </c>
      <c r="J30">
        <v>3</v>
      </c>
      <c r="K30" s="19" t="s">
        <v>63</v>
      </c>
      <c r="L30">
        <v>3</v>
      </c>
    </row>
    <row r="31" spans="2:18" x14ac:dyDescent="0.2">
      <c r="E31" s="25"/>
      <c r="I31" s="20" t="s">
        <v>64</v>
      </c>
      <c r="J31">
        <v>5</v>
      </c>
      <c r="K31" s="20" t="s">
        <v>65</v>
      </c>
      <c r="L31">
        <v>5</v>
      </c>
    </row>
    <row r="32" spans="2:18" x14ac:dyDescent="0.2">
      <c r="B32" s="6" t="s">
        <v>66</v>
      </c>
      <c r="C32" s="143" t="s">
        <v>56</v>
      </c>
      <c r="D32" s="144"/>
      <c r="E32" s="144"/>
      <c r="F32" s="145"/>
      <c r="G32" s="5">
        <f>IF(C32=0," ",VLOOKUP(C32,K27:L31,2,0))</f>
        <v>0</v>
      </c>
      <c r="I32" s="18" t="s">
        <v>67</v>
      </c>
      <c r="J32">
        <v>0</v>
      </c>
      <c r="K32" s="18" t="s">
        <v>68</v>
      </c>
      <c r="L32">
        <v>0</v>
      </c>
    </row>
    <row r="33" spans="2:22" x14ac:dyDescent="0.2">
      <c r="E33" s="25"/>
      <c r="I33" s="19" t="s">
        <v>69</v>
      </c>
      <c r="J33">
        <v>1</v>
      </c>
      <c r="K33" s="21" t="s">
        <v>70</v>
      </c>
      <c r="L33">
        <v>1</v>
      </c>
    </row>
    <row r="34" spans="2:22" x14ac:dyDescent="0.2">
      <c r="B34" s="6" t="s">
        <v>71</v>
      </c>
      <c r="C34" s="143" t="s">
        <v>67</v>
      </c>
      <c r="D34" s="144"/>
      <c r="E34" s="144"/>
      <c r="F34" s="145"/>
      <c r="G34" s="5">
        <f>IF(C34=0," ",VLOOKUP(C34,I32:J36,2,0))</f>
        <v>0</v>
      </c>
      <c r="I34" s="19" t="s">
        <v>72</v>
      </c>
      <c r="J34">
        <v>2</v>
      </c>
      <c r="K34" s="19" t="s">
        <v>73</v>
      </c>
      <c r="L34">
        <v>2</v>
      </c>
    </row>
    <row r="35" spans="2:22" x14ac:dyDescent="0.2">
      <c r="E35" s="25"/>
      <c r="I35" s="19" t="s">
        <v>74</v>
      </c>
      <c r="J35">
        <v>3</v>
      </c>
      <c r="K35" s="19" t="s">
        <v>75</v>
      </c>
      <c r="L35">
        <v>3</v>
      </c>
    </row>
    <row r="36" spans="2:22" x14ac:dyDescent="0.2">
      <c r="B36" s="6" t="s">
        <v>76</v>
      </c>
      <c r="C36" s="143" t="s">
        <v>68</v>
      </c>
      <c r="D36" s="144"/>
      <c r="E36" s="144"/>
      <c r="F36" s="145"/>
      <c r="G36" s="5">
        <f>IF(C36=0," ",VLOOKUP(C36,K32:L36,2,0))</f>
        <v>0</v>
      </c>
      <c r="I36" s="22" t="s">
        <v>77</v>
      </c>
      <c r="J36">
        <v>5</v>
      </c>
      <c r="K36" s="20" t="s">
        <v>78</v>
      </c>
      <c r="L36">
        <v>5</v>
      </c>
    </row>
    <row r="37" spans="2:22" x14ac:dyDescent="0.2">
      <c r="E37" s="25"/>
      <c r="I37" s="18" t="s">
        <v>79</v>
      </c>
      <c r="J37">
        <v>0</v>
      </c>
      <c r="K37" s="18" t="s">
        <v>80</v>
      </c>
      <c r="L37">
        <v>0</v>
      </c>
      <c r="N37" s="60"/>
      <c r="O37" s="136" t="s">
        <v>122</v>
      </c>
      <c r="P37" s="136"/>
      <c r="Q37" s="60"/>
      <c r="S37" s="60"/>
      <c r="T37" s="60"/>
      <c r="U37" s="60"/>
      <c r="V37" s="60"/>
    </row>
    <row r="38" spans="2:22" x14ac:dyDescent="0.2">
      <c r="B38" s="6" t="s">
        <v>81</v>
      </c>
      <c r="C38" s="143" t="s">
        <v>79</v>
      </c>
      <c r="D38" s="144"/>
      <c r="E38" s="144"/>
      <c r="F38" s="145"/>
      <c r="G38" s="5">
        <f>IF(C38=0," ",VLOOKUP(C38,I37:J41,2,0))</f>
        <v>0</v>
      </c>
      <c r="I38" s="19" t="s">
        <v>82</v>
      </c>
      <c r="J38">
        <v>1</v>
      </c>
      <c r="K38" s="19" t="s">
        <v>83</v>
      </c>
      <c r="L38">
        <v>1</v>
      </c>
    </row>
    <row r="39" spans="2:22" x14ac:dyDescent="0.2">
      <c r="E39" s="25"/>
      <c r="I39" s="19" t="s">
        <v>84</v>
      </c>
      <c r="J39">
        <v>2</v>
      </c>
      <c r="K39" s="19" t="s">
        <v>85</v>
      </c>
      <c r="L39">
        <v>2</v>
      </c>
    </row>
    <row r="40" spans="2:22" x14ac:dyDescent="0.2">
      <c r="E40" s="25"/>
      <c r="I40" s="19" t="s">
        <v>86</v>
      </c>
      <c r="J40">
        <v>3</v>
      </c>
      <c r="K40" s="19" t="s">
        <v>87</v>
      </c>
      <c r="L40">
        <v>3</v>
      </c>
    </row>
    <row r="41" spans="2:22" ht="15" x14ac:dyDescent="0.2">
      <c r="B41" s="1" t="s">
        <v>297</v>
      </c>
      <c r="C41" s="137" t="str">
        <f xml:space="preserve"> IF(G41&lt;'4A-V1'!G41,"Amélioration",IF(G41='4A-V1'!G41,"Stable","Aggravation"))</f>
        <v>Stable</v>
      </c>
      <c r="D41" s="137"/>
      <c r="E41" s="137"/>
      <c r="F41" s="137"/>
      <c r="G41" s="59">
        <f>G43+G45+G47+G49+G51</f>
        <v>0</v>
      </c>
      <c r="I41" s="20" t="s">
        <v>88</v>
      </c>
      <c r="J41">
        <v>5</v>
      </c>
      <c r="K41" s="20" t="s">
        <v>89</v>
      </c>
      <c r="L41">
        <v>5</v>
      </c>
    </row>
    <row r="42" spans="2:22" x14ac:dyDescent="0.2">
      <c r="E42" s="25"/>
      <c r="I42" s="18" t="s">
        <v>23</v>
      </c>
      <c r="J42">
        <v>0</v>
      </c>
      <c r="K42" s="18" t="s">
        <v>23</v>
      </c>
      <c r="L42">
        <v>0</v>
      </c>
      <c r="N42" s="90" t="s">
        <v>291</v>
      </c>
    </row>
    <row r="43" spans="2:22" x14ac:dyDescent="0.2">
      <c r="B43" s="6" t="s">
        <v>90</v>
      </c>
      <c r="C43" s="143" t="s">
        <v>80</v>
      </c>
      <c r="D43" s="144"/>
      <c r="E43" s="144"/>
      <c r="F43" s="145"/>
      <c r="G43" s="5">
        <f>IF(C43=0," ",VLOOKUP(C43,K37:L41,2,0))</f>
        <v>0</v>
      </c>
      <c r="I43" s="19" t="s">
        <v>83</v>
      </c>
      <c r="J43">
        <v>1</v>
      </c>
      <c r="K43" s="19" t="s">
        <v>83</v>
      </c>
      <c r="L43">
        <v>1</v>
      </c>
      <c r="N43" s="89" t="s">
        <v>292</v>
      </c>
    </row>
    <row r="44" spans="2:22" x14ac:dyDescent="0.2">
      <c r="E44" s="25"/>
      <c r="I44" s="19" t="s">
        <v>91</v>
      </c>
      <c r="J44">
        <v>2</v>
      </c>
      <c r="K44" s="19" t="s">
        <v>92</v>
      </c>
      <c r="L44">
        <v>2</v>
      </c>
      <c r="N44" s="89" t="s">
        <v>294</v>
      </c>
    </row>
    <row r="45" spans="2:22" x14ac:dyDescent="0.2">
      <c r="B45" s="6" t="s">
        <v>93</v>
      </c>
      <c r="C45" s="143" t="s">
        <v>23</v>
      </c>
      <c r="D45" s="144"/>
      <c r="E45" s="144"/>
      <c r="F45" s="145"/>
      <c r="G45" s="5">
        <f>IF(C45=0," ",VLOOKUP(C45,I42:J46,2,0))</f>
        <v>0</v>
      </c>
      <c r="I45" s="19" t="s">
        <v>94</v>
      </c>
      <c r="J45">
        <v>3</v>
      </c>
      <c r="K45" s="19" t="s">
        <v>95</v>
      </c>
      <c r="L45">
        <v>3</v>
      </c>
      <c r="N45" s="89" t="s">
        <v>293</v>
      </c>
    </row>
    <row r="46" spans="2:22" x14ac:dyDescent="0.2">
      <c r="E46" s="25"/>
      <c r="I46" s="20" t="s">
        <v>89</v>
      </c>
      <c r="J46">
        <v>5</v>
      </c>
      <c r="K46" s="20" t="s">
        <v>89</v>
      </c>
      <c r="L46">
        <v>5</v>
      </c>
      <c r="N46" s="89" t="s">
        <v>295</v>
      </c>
    </row>
    <row r="47" spans="2:22" x14ac:dyDescent="0.2">
      <c r="B47" s="6" t="s">
        <v>96</v>
      </c>
      <c r="C47" s="143" t="s">
        <v>23</v>
      </c>
      <c r="D47" s="144"/>
      <c r="E47" s="144"/>
      <c r="F47" s="145"/>
      <c r="G47" s="5">
        <f>IF(C47=0," ",VLOOKUP(C47,K42:L46,2,0))</f>
        <v>0</v>
      </c>
      <c r="I47" s="18" t="s">
        <v>23</v>
      </c>
      <c r="J47">
        <v>0</v>
      </c>
      <c r="K47" s="18" t="s">
        <v>23</v>
      </c>
      <c r="L47">
        <v>0</v>
      </c>
    </row>
    <row r="48" spans="2:22" x14ac:dyDescent="0.2">
      <c r="E48" s="25"/>
      <c r="I48" s="19" t="s">
        <v>83</v>
      </c>
      <c r="J48">
        <v>1</v>
      </c>
      <c r="K48" s="19" t="s">
        <v>83</v>
      </c>
      <c r="L48">
        <v>1</v>
      </c>
      <c r="N48" s="91" t="s">
        <v>298</v>
      </c>
    </row>
    <row r="49" spans="2:16" x14ac:dyDescent="0.2">
      <c r="B49" s="6" t="s">
        <v>97</v>
      </c>
      <c r="C49" s="143" t="s">
        <v>23</v>
      </c>
      <c r="D49" s="144"/>
      <c r="E49" s="144"/>
      <c r="F49" s="145"/>
      <c r="G49" s="5">
        <f>IF(C49=0," ",VLOOKUP(C49,I47:J51,2,0))</f>
        <v>0</v>
      </c>
      <c r="I49" s="19" t="s">
        <v>98</v>
      </c>
      <c r="J49">
        <v>2</v>
      </c>
      <c r="K49" s="19" t="s">
        <v>99</v>
      </c>
      <c r="L49">
        <v>2</v>
      </c>
      <c r="N49" s="89" t="s">
        <v>299</v>
      </c>
    </row>
    <row r="50" spans="2:16" x14ac:dyDescent="0.2">
      <c r="E50" s="25"/>
      <c r="I50" s="19" t="s">
        <v>100</v>
      </c>
      <c r="J50">
        <v>3</v>
      </c>
      <c r="K50" s="21" t="s">
        <v>101</v>
      </c>
      <c r="L50">
        <v>3</v>
      </c>
      <c r="N50" s="89" t="s">
        <v>300</v>
      </c>
    </row>
    <row r="51" spans="2:16" x14ac:dyDescent="0.2">
      <c r="B51" s="6" t="s">
        <v>102</v>
      </c>
      <c r="C51" s="143" t="s">
        <v>23</v>
      </c>
      <c r="D51" s="144"/>
      <c r="E51" s="144"/>
      <c r="F51" s="145"/>
      <c r="G51" s="5">
        <f>IF(C51=0," ",VLOOKUP(C51,K47:L51,2,0))</f>
        <v>0</v>
      </c>
      <c r="I51" s="20" t="s">
        <v>103</v>
      </c>
      <c r="J51">
        <v>5</v>
      </c>
      <c r="K51" s="22" t="s">
        <v>296</v>
      </c>
      <c r="L51">
        <v>5</v>
      </c>
    </row>
    <row r="52" spans="2:16" x14ac:dyDescent="0.2">
      <c r="E52" s="25"/>
      <c r="N52" s="68" t="s">
        <v>175</v>
      </c>
      <c r="O52" s="69" t="s">
        <v>176</v>
      </c>
      <c r="P52" s="70" t="s">
        <v>177</v>
      </c>
    </row>
    <row r="53" spans="2:16" ht="18" x14ac:dyDescent="0.2">
      <c r="B53" s="79" t="str">
        <f>CONCATENATE("Chien"," ",PROPER(Coordonnées!C6)," ",PROPER(Coordonnées!C4))</f>
        <v xml:space="preserve">Chien  </v>
      </c>
      <c r="C53" s="146" t="str">
        <f>IF(C2="Danger !","devenu dangereux",IF(G53&lt;'4A-V1'!G53,"amélioré",IF(G53='4A-V1'!G53,"stable","aggravé")))</f>
        <v>stable</v>
      </c>
      <c r="D53" s="146"/>
      <c r="E53" s="147" t="s">
        <v>104</v>
      </c>
      <c r="F53" s="147"/>
      <c r="G53" s="61">
        <f>G41+G28+G15+G2</f>
        <v>0</v>
      </c>
      <c r="I53" t="b">
        <f>OR(C2="DANGER !",AND(G15&lt;5,G28&lt;5,G41&lt;5))</f>
        <v>1</v>
      </c>
      <c r="N53" s="96" t="str">
        <f>Coordonnées!C13</f>
        <v>jj/mm/aaaa</v>
      </c>
      <c r="O53" s="96" t="str">
        <f>Coordonnées!E13</f>
        <v>jj/mm/aaaa</v>
      </c>
      <c r="P53" s="96" t="str">
        <f>Coordonnées!G13</f>
        <v>jj/mm/aaaa</v>
      </c>
    </row>
    <row r="54" spans="2:16" x14ac:dyDescent="0.2">
      <c r="B54" s="94" t="str">
        <f>CONCATENATE(" ",PROPER(Coordonnées!C8))</f>
        <v xml:space="preserve"> </v>
      </c>
    </row>
  </sheetData>
  <sheetProtection password="E11D" sheet="1" objects="1" scenarios="1"/>
  <mergeCells count="28">
    <mergeCell ref="C36:F36"/>
    <mergeCell ref="C12:F12"/>
    <mergeCell ref="C2:F2"/>
    <mergeCell ref="C4:F4"/>
    <mergeCell ref="C6:F6"/>
    <mergeCell ref="C8:F8"/>
    <mergeCell ref="C10:F10"/>
    <mergeCell ref="C25:F25"/>
    <mergeCell ref="C28:F28"/>
    <mergeCell ref="C30:F30"/>
    <mergeCell ref="C32:F32"/>
    <mergeCell ref="C34:F34"/>
    <mergeCell ref="M2:R4"/>
    <mergeCell ref="C51:F51"/>
    <mergeCell ref="C53:D53"/>
    <mergeCell ref="E53:F53"/>
    <mergeCell ref="C38:F38"/>
    <mergeCell ref="C41:F41"/>
    <mergeCell ref="C43:F43"/>
    <mergeCell ref="C45:F45"/>
    <mergeCell ref="C47:F47"/>
    <mergeCell ref="C49:F49"/>
    <mergeCell ref="O37:P37"/>
    <mergeCell ref="C15:F15"/>
    <mergeCell ref="C17:F17"/>
    <mergeCell ref="C19:F19"/>
    <mergeCell ref="C21:F21"/>
    <mergeCell ref="C23:F23"/>
  </mergeCells>
  <conditionalFormatting sqref="B15 G15">
    <cfRule type="expression" dxfId="46" priority="24" stopIfTrue="1">
      <formula>$G$15&gt;20</formula>
    </cfRule>
    <cfRule type="expression" dxfId="45" priority="25" stopIfTrue="1">
      <formula>$G$15&gt;10</formula>
    </cfRule>
    <cfRule type="expression" dxfId="44" priority="26" stopIfTrue="1">
      <formula>$G$15&lt;=10</formula>
    </cfRule>
  </conditionalFormatting>
  <conditionalFormatting sqref="B28 G28">
    <cfRule type="expression" dxfId="43" priority="27" stopIfTrue="1">
      <formula>$G$28&lt;=10</formula>
    </cfRule>
    <cfRule type="expression" dxfId="42" priority="28" stopIfTrue="1">
      <formula>$G$28&gt;20</formula>
    </cfRule>
    <cfRule type="expression" dxfId="41" priority="29" stopIfTrue="1">
      <formula>$G$28&gt;10</formula>
    </cfRule>
  </conditionalFormatting>
  <conditionalFormatting sqref="B41 G41">
    <cfRule type="expression" dxfId="40" priority="30" stopIfTrue="1">
      <formula>$G$41&lt;=10</formula>
    </cfRule>
    <cfRule type="expression" dxfId="39" priority="31" stopIfTrue="1">
      <formula>$G$41&gt;20</formula>
    </cfRule>
    <cfRule type="expression" dxfId="38" priority="32" stopIfTrue="1">
      <formula>$G$41&gt;10</formula>
    </cfRule>
  </conditionalFormatting>
  <conditionalFormatting sqref="B2 G2">
    <cfRule type="expression" dxfId="37" priority="33" stopIfTrue="1">
      <formula>$C$2="DANGER !"</formula>
    </cfRule>
    <cfRule type="expression" dxfId="36" priority="34" stopIfTrue="1">
      <formula>$G$2&lt;11</formula>
    </cfRule>
    <cfRule type="expression" dxfId="35" priority="35" stopIfTrue="1">
      <formula>$G$2&lt;15</formula>
    </cfRule>
  </conditionalFormatting>
  <conditionalFormatting sqref="C2:F2">
    <cfRule type="expression" dxfId="34" priority="21" stopIfTrue="1">
      <formula>$C$2="DANGER !"</formula>
    </cfRule>
    <cfRule type="expression" dxfId="33" priority="22" stopIfTrue="1">
      <formula>$G$2&lt;11</formula>
    </cfRule>
    <cfRule type="expression" dxfId="32" priority="23" stopIfTrue="1">
      <formula>$G$2&lt;15</formula>
    </cfRule>
  </conditionalFormatting>
  <conditionalFormatting sqref="C15:E15">
    <cfRule type="expression" dxfId="31" priority="18" stopIfTrue="1">
      <formula>$G$15&gt;20</formula>
    </cfRule>
    <cfRule type="expression" dxfId="30" priority="19" stopIfTrue="1">
      <formula>$G$15&gt;10</formula>
    </cfRule>
    <cfRule type="expression" dxfId="29" priority="20" stopIfTrue="1">
      <formula>$G$15&lt;=10</formula>
    </cfRule>
  </conditionalFormatting>
  <conditionalFormatting sqref="C28:E28">
    <cfRule type="expression" dxfId="28" priority="15" stopIfTrue="1">
      <formula>$G$28&lt;=10</formula>
    </cfRule>
    <cfRule type="expression" dxfId="27" priority="16" stopIfTrue="1">
      <formula>$G$28&gt;20</formula>
    </cfRule>
    <cfRule type="expression" dxfId="26" priority="17" stopIfTrue="1">
      <formula>$G$28&gt;10</formula>
    </cfRule>
  </conditionalFormatting>
  <conditionalFormatting sqref="C41:E41">
    <cfRule type="expression" dxfId="25" priority="12" stopIfTrue="1">
      <formula>$G$41&lt;=10</formula>
    </cfRule>
    <cfRule type="expression" dxfId="24" priority="13" stopIfTrue="1">
      <formula>$G$41&gt;20</formula>
    </cfRule>
    <cfRule type="expression" dxfId="23" priority="14" stopIfTrue="1">
      <formula>$G$41&gt;10</formula>
    </cfRule>
  </conditionalFormatting>
  <conditionalFormatting sqref="B53 G53">
    <cfRule type="expression" dxfId="22" priority="9" stopIfTrue="1">
      <formula>$C$53="devenu dangereux"</formula>
    </cfRule>
    <cfRule type="expression" dxfId="21" priority="10" stopIfTrue="1">
      <formula>$C$53&lt;&gt;"Amélioré"</formula>
    </cfRule>
    <cfRule type="expression" dxfId="20" priority="11" stopIfTrue="1">
      <formula>$C$53="Amélioré"</formula>
    </cfRule>
  </conditionalFormatting>
  <conditionalFormatting sqref="C53">
    <cfRule type="expression" dxfId="19" priority="6" stopIfTrue="1">
      <formula>$C$53="devenu dangereux"</formula>
    </cfRule>
    <cfRule type="expression" dxfId="18" priority="7" stopIfTrue="1">
      <formula>$C$53&lt;&gt;"Amélioré"</formula>
    </cfRule>
    <cfRule type="expression" dxfId="17" priority="8" stopIfTrue="1">
      <formula>$C$53="Amélioré"</formula>
    </cfRule>
  </conditionalFormatting>
  <conditionalFormatting sqref="E53">
    <cfRule type="expression" dxfId="16" priority="3" stopIfTrue="1">
      <formula>$C$53="devenu dangereux"</formula>
    </cfRule>
    <cfRule type="expression" dxfId="15" priority="4" stopIfTrue="1">
      <formula>$C$53&lt;&gt;"Amélioré"</formula>
    </cfRule>
    <cfRule type="expression" dxfId="14" priority="5" stopIfTrue="1">
      <formula>$C$53="Amélioré"</formula>
    </cfRule>
  </conditionalFormatting>
  <conditionalFormatting sqref="B54">
    <cfRule type="expression" dxfId="13" priority="1" stopIfTrue="1">
      <formula>$A$53=("Vous ne pouvez pas inclure le ")</formula>
    </cfRule>
    <cfRule type="expression" dxfId="12" priority="2" stopIfTrue="1">
      <formula>$A$53="Vous pouvez inclure le "</formula>
    </cfRule>
  </conditionalFormatting>
  <dataValidations count="20">
    <dataValidation type="list" allowBlank="1" showInputMessage="1" showErrorMessage="1" prompt="cliquez sur la flèche à droite" sqref="C4:F4">
      <formula1>$I$2:$I$6</formula1>
    </dataValidation>
    <dataValidation type="list" allowBlank="1" showInputMessage="1" showErrorMessage="1" prompt="cliquez sur la flèche à droite" sqref="C6:F6">
      <formula1>$K$2:$K$6</formula1>
    </dataValidation>
    <dataValidation type="list" allowBlank="1" showInputMessage="1" showErrorMessage="1" prompt="cliquez sur la flèche à droite" sqref="C10:F10">
      <formula1>$K$7:$K$11</formula1>
    </dataValidation>
    <dataValidation type="list" allowBlank="1" showInputMessage="1" showErrorMessage="1" prompt="cliquez sur la flèche à droite" sqref="C8:F8">
      <formula1>$I$7:$I$11</formula1>
    </dataValidation>
    <dataValidation type="list" allowBlank="1" showInputMessage="1" showErrorMessage="1" prompt="cliquez sur la flèche à droite" sqref="C12:F12">
      <formula1>$I$12:$I$16</formula1>
    </dataValidation>
    <dataValidation type="list" allowBlank="1" showInputMessage="1" showErrorMessage="1" prompt="cliquez sur la flèche à droite" sqref="C17:F17">
      <formula1>$K$12:$K$16</formula1>
    </dataValidation>
    <dataValidation type="list" allowBlank="1" showInputMessage="1" showErrorMessage="1" prompt="cliquez sur la flèche à droite" sqref="C19">
      <formula1>$I$17:$I$21</formula1>
    </dataValidation>
    <dataValidation type="list" allowBlank="1" showInputMessage="1" showErrorMessage="1" prompt="cliquez sur la flèche à droite" sqref="C21:F21">
      <formula1>$K$17:$K$21</formula1>
    </dataValidation>
    <dataValidation type="list" allowBlank="1" showInputMessage="1" showErrorMessage="1" prompt="cliquez sur la flèche à droite" sqref="C23:F23">
      <formula1>$I$22:$I$26</formula1>
    </dataValidation>
    <dataValidation type="list" allowBlank="1" showInputMessage="1" showErrorMessage="1" prompt="cliquez sur la flèche à droite" sqref="C25:F25">
      <formula1>$K$22:$K$26</formula1>
    </dataValidation>
    <dataValidation type="list" allowBlank="1" showInputMessage="1" showErrorMessage="1" prompt="cliquez sur la flèche à droite" sqref="C30:F30">
      <formula1>$I$27:$I$31</formula1>
    </dataValidation>
    <dataValidation type="list" allowBlank="1" showInputMessage="1" showErrorMessage="1" prompt="cliquez sur la flèche à droite" sqref="C32:F32">
      <formula1>$K$27:$K$31</formula1>
    </dataValidation>
    <dataValidation type="list" allowBlank="1" showInputMessage="1" showErrorMessage="1" prompt="cliquez sur la flèche à droite" sqref="C34:F34">
      <formula1>$I$32:$I$36</formula1>
    </dataValidation>
    <dataValidation type="list" allowBlank="1" showInputMessage="1" showErrorMessage="1" prompt="cliquez sur la flèche à droite" sqref="C36:F36">
      <formula1>$K$32:$K$36</formula1>
    </dataValidation>
    <dataValidation type="list" allowBlank="1" showInputMessage="1" showErrorMessage="1" prompt="cliquez sur la flèche à droite" sqref="C38:F38">
      <formula1>$I$37:$I$41</formula1>
    </dataValidation>
    <dataValidation type="list" allowBlank="1" showInputMessage="1" showErrorMessage="1" prompt="cliquez sur la flèche à droite" sqref="C43:F43">
      <formula1>$K$37:$K$41</formula1>
    </dataValidation>
    <dataValidation type="list" allowBlank="1" showInputMessage="1" showErrorMessage="1" prompt="cliquez sur la flèche à droite" sqref="C45:F45">
      <formula1>$I$42:$I$46</formula1>
    </dataValidation>
    <dataValidation type="list" allowBlank="1" showInputMessage="1" showErrorMessage="1" prompt="cliquez sur la flèche à droite" sqref="C47:F47">
      <formula1>$K$42:$K$46</formula1>
    </dataValidation>
    <dataValidation type="list" allowBlank="1" showInputMessage="1" showErrorMessage="1" prompt="cliquez sur la flèche à droite" sqref="C49:F49">
      <formula1>$I$47:$I$51</formula1>
    </dataValidation>
    <dataValidation type="list" allowBlank="1" showInputMessage="1" showErrorMessage="1" prompt="cliquez sur la flèche à droite" sqref="C51:F51">
      <formula1>$K$47:$K$51</formula1>
    </dataValidation>
  </dataValidations>
  <hyperlinks>
    <hyperlink ref="O37" r:id="rId1"/>
  </hyperlinks>
  <pageMargins left="0.78740157499999996" right="0.78740157499999996" top="0.984251969" bottom="0.984251969" header="0.5" footer="0.5"/>
  <pageSetup paperSize="9" orientation="portrait" horizontalDpi="4294967292" verticalDpi="4294967292"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B1:I52"/>
  <sheetViews>
    <sheetView showGridLines="0" showRowColHeaders="0" zoomScaleNormal="100" workbookViewId="0"/>
  </sheetViews>
  <sheetFormatPr baseColWidth="10" defaultRowHeight="12.75" x14ac:dyDescent="0.2"/>
  <cols>
    <col min="1" max="1" width="1.375" customWidth="1"/>
    <col min="2" max="2" width="24.5" style="6" bestFit="1" customWidth="1"/>
    <col min="3" max="3" width="4.125" customWidth="1"/>
    <col min="4" max="6" width="11" style="5"/>
  </cols>
  <sheetData>
    <row r="1" spans="2:9" ht="8.25" customHeight="1" x14ac:dyDescent="0.2"/>
    <row r="2" spans="2:9" ht="18" x14ac:dyDescent="0.25">
      <c r="B2" s="48" t="s">
        <v>174</v>
      </c>
      <c r="D2" s="83" t="s">
        <v>175</v>
      </c>
      <c r="E2" s="84" t="s">
        <v>176</v>
      </c>
      <c r="F2" s="85" t="s">
        <v>177</v>
      </c>
    </row>
    <row r="3" spans="2:9" ht="13.5" thickBot="1" x14ac:dyDescent="0.25"/>
    <row r="4" spans="2:9" ht="15.75" thickBot="1" x14ac:dyDescent="0.25">
      <c r="B4" s="1" t="s">
        <v>0</v>
      </c>
      <c r="D4" s="80">
        <f>'4A-V1'!G2</f>
        <v>0</v>
      </c>
      <c r="E4" s="81">
        <f>'4A-V2'!G2</f>
        <v>0</v>
      </c>
      <c r="F4" s="82">
        <f>'4A-V3'!G2</f>
        <v>0</v>
      </c>
    </row>
    <row r="5" spans="2:9" x14ac:dyDescent="0.2">
      <c r="H5" s="5"/>
      <c r="I5" s="5"/>
    </row>
    <row r="6" spans="2:9" x14ac:dyDescent="0.2">
      <c r="B6" s="6" t="s">
        <v>5</v>
      </c>
      <c r="D6" s="5">
        <f>'4A-V1'!G4</f>
        <v>0</v>
      </c>
      <c r="E6" s="5">
        <f>'4A-V2'!G4</f>
        <v>0</v>
      </c>
      <c r="F6" s="5">
        <f>'4A-V3'!G4</f>
        <v>0</v>
      </c>
      <c r="H6" s="5"/>
      <c r="I6" s="5"/>
    </row>
    <row r="7" spans="2:9" x14ac:dyDescent="0.2">
      <c r="H7" s="5"/>
      <c r="I7" s="5"/>
    </row>
    <row r="8" spans="2:9" x14ac:dyDescent="0.2">
      <c r="B8" s="6" t="s">
        <v>12</v>
      </c>
      <c r="D8" s="5">
        <f>'4A-V1'!G6</f>
        <v>0</v>
      </c>
      <c r="E8" s="5">
        <f>'4A-V2'!G6</f>
        <v>0</v>
      </c>
      <c r="F8" s="5">
        <f>'4A-V3'!G6</f>
        <v>0</v>
      </c>
      <c r="H8" s="5"/>
      <c r="I8" s="5"/>
    </row>
    <row r="9" spans="2:9" x14ac:dyDescent="0.2">
      <c r="H9" s="5"/>
      <c r="I9" s="5"/>
    </row>
    <row r="10" spans="2:9" x14ac:dyDescent="0.2">
      <c r="B10" s="6" t="s">
        <v>15</v>
      </c>
      <c r="D10" s="5">
        <f>'4A-V1'!G8</f>
        <v>0</v>
      </c>
      <c r="E10" s="5">
        <f>'4A-V2'!G8</f>
        <v>0</v>
      </c>
      <c r="F10" s="5">
        <f>'4A-V3'!G8</f>
        <v>0</v>
      </c>
      <c r="H10" s="136" t="s">
        <v>122</v>
      </c>
      <c r="I10" s="136"/>
    </row>
    <row r="11" spans="2:9" x14ac:dyDescent="0.2">
      <c r="H11" s="5"/>
      <c r="I11" s="5"/>
    </row>
    <row r="12" spans="2:9" x14ac:dyDescent="0.2">
      <c r="B12" s="6" t="s">
        <v>18</v>
      </c>
      <c r="D12" s="5">
        <f>'4A-V1'!G10</f>
        <v>0</v>
      </c>
      <c r="E12" s="5">
        <f>'4A-V2'!G10</f>
        <v>0</v>
      </c>
      <c r="F12" s="5">
        <f>'4A-V3'!G10</f>
        <v>0</v>
      </c>
    </row>
    <row r="14" spans="2:9" x14ac:dyDescent="0.2">
      <c r="B14" s="6" t="s">
        <v>21</v>
      </c>
      <c r="D14" s="5">
        <f>'4A-V1'!G12</f>
        <v>0</v>
      </c>
      <c r="E14" s="5">
        <f>'4A-V2'!G12</f>
        <v>0</v>
      </c>
      <c r="F14" s="5">
        <f>'4A-V3'!G12</f>
        <v>0</v>
      </c>
    </row>
    <row r="15" spans="2:9" ht="13.5" thickBot="1" x14ac:dyDescent="0.25"/>
    <row r="16" spans="2:9" ht="15.75" thickBot="1" x14ac:dyDescent="0.25">
      <c r="B16" s="1" t="s">
        <v>8</v>
      </c>
      <c r="D16" s="80">
        <f>'4A-V1'!G15</f>
        <v>0</v>
      </c>
      <c r="E16" s="81">
        <f>'4A-V2'!G15</f>
        <v>0</v>
      </c>
      <c r="F16" s="82">
        <f>'4A-V3'!G15</f>
        <v>0</v>
      </c>
    </row>
    <row r="18" spans="2:6" x14ac:dyDescent="0.2">
      <c r="B18" s="6" t="s">
        <v>32</v>
      </c>
      <c r="D18" s="5">
        <f>'4A-V1'!G17</f>
        <v>0</v>
      </c>
      <c r="E18" s="5">
        <f>'4A-V2'!G17</f>
        <v>0</v>
      </c>
      <c r="F18" s="5">
        <f>'4A-V3'!G17</f>
        <v>0</v>
      </c>
    </row>
    <row r="20" spans="2:6" x14ac:dyDescent="0.2">
      <c r="B20" s="6" t="s">
        <v>37</v>
      </c>
      <c r="D20" s="5">
        <f>'4A-V1'!G19</f>
        <v>0</v>
      </c>
      <c r="E20" s="5">
        <f>'4A-V2'!G19</f>
        <v>0</v>
      </c>
      <c r="F20" s="5">
        <f>'4A-V3'!G19</f>
        <v>0</v>
      </c>
    </row>
    <row r="22" spans="2:6" x14ac:dyDescent="0.2">
      <c r="B22" s="6" t="s">
        <v>42</v>
      </c>
      <c r="D22" s="5">
        <f>'4A-V1'!G21</f>
        <v>0</v>
      </c>
      <c r="E22" s="5">
        <f>'4A-V2'!G21</f>
        <v>0</v>
      </c>
      <c r="F22" s="5">
        <f>'4A-V3'!G21</f>
        <v>0</v>
      </c>
    </row>
    <row r="24" spans="2:6" x14ac:dyDescent="0.2">
      <c r="B24" s="6" t="s">
        <v>47</v>
      </c>
      <c r="D24" s="5">
        <f>'4A-V1'!G23</f>
        <v>0</v>
      </c>
      <c r="E24" s="5">
        <f>'4A-V2'!G23</f>
        <v>0</v>
      </c>
      <c r="F24" s="5">
        <f>'4A-V3'!G23</f>
        <v>0</v>
      </c>
    </row>
    <row r="26" spans="2:6" x14ac:dyDescent="0.2">
      <c r="B26" s="6" t="s">
        <v>51</v>
      </c>
      <c r="D26" s="5">
        <f>'4A-V1'!G25</f>
        <v>0</v>
      </c>
      <c r="E26" s="5">
        <f>'4A-V2'!G25</f>
        <v>0</v>
      </c>
      <c r="F26" s="5">
        <f>'4A-V3'!G25</f>
        <v>0</v>
      </c>
    </row>
    <row r="27" spans="2:6" ht="13.5" thickBot="1" x14ac:dyDescent="0.25"/>
    <row r="28" spans="2:6" ht="15.75" thickBot="1" x14ac:dyDescent="0.25">
      <c r="B28" s="1" t="s">
        <v>9</v>
      </c>
      <c r="D28" s="80">
        <f>'4A-V1'!G28</f>
        <v>0</v>
      </c>
      <c r="E28" s="81">
        <f>'4A-V2'!G28</f>
        <v>0</v>
      </c>
      <c r="F28" s="82">
        <f>'4A-V3'!G28</f>
        <v>0</v>
      </c>
    </row>
    <row r="30" spans="2:6" x14ac:dyDescent="0.2">
      <c r="B30" s="6" t="s">
        <v>61</v>
      </c>
      <c r="D30" s="5">
        <f>'4A-V1'!G30</f>
        <v>0</v>
      </c>
      <c r="E30" s="5">
        <f>'4A-V2'!G30</f>
        <v>0</v>
      </c>
      <c r="F30" s="5">
        <f>'4A-V3'!G30</f>
        <v>0</v>
      </c>
    </row>
    <row r="32" spans="2:6" x14ac:dyDescent="0.2">
      <c r="B32" s="6" t="s">
        <v>66</v>
      </c>
      <c r="D32" s="5">
        <f>'4A-V1'!G32</f>
        <v>0</v>
      </c>
      <c r="E32" s="5">
        <f>'4A-V2'!G32</f>
        <v>0</v>
      </c>
      <c r="F32" s="5">
        <f>'4A-V3'!G32</f>
        <v>0</v>
      </c>
    </row>
    <row r="34" spans="2:6" x14ac:dyDescent="0.2">
      <c r="B34" s="6" t="s">
        <v>71</v>
      </c>
      <c r="D34" s="5">
        <f>'4A-V1'!G34</f>
        <v>0</v>
      </c>
      <c r="E34" s="5">
        <f>'4A-V2'!G34</f>
        <v>0</v>
      </c>
      <c r="F34" s="5">
        <f>'4A-V3'!G34</f>
        <v>0</v>
      </c>
    </row>
    <row r="36" spans="2:6" x14ac:dyDescent="0.2">
      <c r="B36" s="6" t="s">
        <v>76</v>
      </c>
      <c r="D36" s="5">
        <f>'4A-V1'!G36</f>
        <v>0</v>
      </c>
      <c r="E36" s="5">
        <f>'4A-V2'!G36</f>
        <v>0</v>
      </c>
      <c r="F36" s="5">
        <f>'4A-V3'!G36</f>
        <v>0</v>
      </c>
    </row>
    <row r="38" spans="2:6" x14ac:dyDescent="0.2">
      <c r="B38" s="6" t="s">
        <v>81</v>
      </c>
      <c r="D38" s="5">
        <f>'4A-V1'!G38</f>
        <v>0</v>
      </c>
      <c r="E38" s="5">
        <f>'4A-V2'!G38</f>
        <v>0</v>
      </c>
      <c r="F38" s="5">
        <f>'4A-V3'!G38</f>
        <v>0</v>
      </c>
    </row>
    <row r="39" spans="2:6" ht="13.5" thickBot="1" x14ac:dyDescent="0.25"/>
    <row r="40" spans="2:6" ht="15.75" thickBot="1" x14ac:dyDescent="0.25">
      <c r="B40" s="1" t="s">
        <v>297</v>
      </c>
      <c r="D40" s="80">
        <f>'4A-V1'!G41</f>
        <v>0</v>
      </c>
      <c r="E40" s="81">
        <f>'4A-V2'!G41</f>
        <v>0</v>
      </c>
      <c r="F40" s="82">
        <f>'4A-V3'!G41</f>
        <v>0</v>
      </c>
    </row>
    <row r="42" spans="2:6" x14ac:dyDescent="0.2">
      <c r="B42" s="6" t="s">
        <v>178</v>
      </c>
      <c r="D42" s="5">
        <f>'4A-V1'!G43</f>
        <v>0</v>
      </c>
      <c r="E42" s="5">
        <f>'4A-V2'!G43</f>
        <v>0</v>
      </c>
      <c r="F42" s="5">
        <f>'4A-V3'!G43</f>
        <v>0</v>
      </c>
    </row>
    <row r="44" spans="2:6" x14ac:dyDescent="0.2">
      <c r="B44" s="6" t="s">
        <v>93</v>
      </c>
      <c r="D44" s="5">
        <f>'4A-V1'!G45</f>
        <v>0</v>
      </c>
      <c r="E44" s="5">
        <f>'4A-V2'!G45</f>
        <v>0</v>
      </c>
      <c r="F44" s="5">
        <f>'4A-V3'!G45</f>
        <v>0</v>
      </c>
    </row>
    <row r="46" spans="2:6" x14ac:dyDescent="0.2">
      <c r="B46" s="6" t="s">
        <v>96</v>
      </c>
      <c r="D46" s="5">
        <f>'4A-V1'!G47</f>
        <v>0</v>
      </c>
      <c r="E46" s="5">
        <f>'4A-V2'!G47</f>
        <v>0</v>
      </c>
      <c r="F46" s="5">
        <f>'4A-V3'!G47</f>
        <v>0</v>
      </c>
    </row>
    <row r="48" spans="2:6" x14ac:dyDescent="0.2">
      <c r="B48" s="6" t="s">
        <v>97</v>
      </c>
      <c r="D48" s="5">
        <f>'4A-V1'!G49</f>
        <v>0</v>
      </c>
      <c r="E48" s="5">
        <f>'4A-V2'!G49</f>
        <v>0</v>
      </c>
      <c r="F48" s="5">
        <f>'4A-V3'!G49</f>
        <v>0</v>
      </c>
    </row>
    <row r="50" spans="2:6" x14ac:dyDescent="0.2">
      <c r="B50" s="6" t="s">
        <v>102</v>
      </c>
      <c r="D50" s="5">
        <f>'4A-V1'!G51</f>
        <v>0</v>
      </c>
      <c r="E50" s="5">
        <f>'4A-V2'!G51</f>
        <v>0</v>
      </c>
      <c r="F50" s="5">
        <f>'4A-V3'!G51</f>
        <v>0</v>
      </c>
    </row>
    <row r="51" spans="2:6" ht="13.5" thickBot="1" x14ac:dyDescent="0.25"/>
    <row r="52" spans="2:6" ht="15.75" thickBot="1" x14ac:dyDescent="0.25">
      <c r="B52" s="92" t="s">
        <v>302</v>
      </c>
      <c r="D52" s="80">
        <f>D4+D16+D28+D40</f>
        <v>0</v>
      </c>
      <c r="E52" s="81">
        <f t="shared" ref="E52:F52" si="0">E4+E16+E28+E40</f>
        <v>0</v>
      </c>
      <c r="F52" s="82">
        <f t="shared" si="0"/>
        <v>0</v>
      </c>
    </row>
  </sheetData>
  <sheetProtection sheet="1" objects="1" scenarios="1"/>
  <mergeCells count="1">
    <mergeCell ref="H10:I10"/>
  </mergeCells>
  <conditionalFormatting sqref="B16">
    <cfRule type="expression" dxfId="11" priority="1" stopIfTrue="1">
      <formula>$A$15&gt;20</formula>
    </cfRule>
    <cfRule type="expression" dxfId="10" priority="2" stopIfTrue="1">
      <formula>$A$15&gt;10</formula>
    </cfRule>
    <cfRule type="expression" dxfId="9" priority="3" stopIfTrue="1">
      <formula>$A$15&lt;=10</formula>
    </cfRule>
  </conditionalFormatting>
  <conditionalFormatting sqref="B28">
    <cfRule type="expression" dxfId="8" priority="4" stopIfTrue="1">
      <formula>$A$27&lt;=10</formula>
    </cfRule>
    <cfRule type="expression" dxfId="7" priority="5" stopIfTrue="1">
      <formula>$A$27&gt;20</formula>
    </cfRule>
    <cfRule type="expression" dxfId="6" priority="6" stopIfTrue="1">
      <formula>$A$27&gt;10</formula>
    </cfRule>
  </conditionalFormatting>
  <conditionalFormatting sqref="B40">
    <cfRule type="expression" dxfId="5" priority="7" stopIfTrue="1">
      <formula>$A$39&lt;=10</formula>
    </cfRule>
    <cfRule type="expression" dxfId="4" priority="8" stopIfTrue="1">
      <formula>$A$39&gt;20</formula>
    </cfRule>
    <cfRule type="expression" dxfId="3" priority="9" stopIfTrue="1">
      <formula>$A$39&gt;10</formula>
    </cfRule>
  </conditionalFormatting>
  <conditionalFormatting sqref="B4">
    <cfRule type="expression" dxfId="2" priority="10" stopIfTrue="1">
      <formula>#REF!="DANGER !"</formula>
    </cfRule>
    <cfRule type="expression" dxfId="1" priority="11" stopIfTrue="1">
      <formula>$A$2&lt;11</formula>
    </cfRule>
    <cfRule type="expression" dxfId="0" priority="12" stopIfTrue="1">
      <formula>$A$2&lt;15</formula>
    </cfRule>
  </conditionalFormatting>
  <hyperlinks>
    <hyperlink ref="H10" r:id="rId1"/>
  </hyperlinks>
  <pageMargins left="0.75000000000000011" right="0.75000000000000011" top="0.80314960629921262" bottom="0.80314960629921262" header="0.5" footer="0.5"/>
  <pageSetup paperSize="9" orientation="portrait" horizontalDpi="4294967292" verticalDpi="4294967292"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N50"/>
  <sheetViews>
    <sheetView showGridLines="0" showRowColHeaders="0" workbookViewId="0"/>
  </sheetViews>
  <sheetFormatPr baseColWidth="10" defaultRowHeight="12.75" x14ac:dyDescent="0.2"/>
  <cols>
    <col min="1" max="1" width="1.375" customWidth="1"/>
  </cols>
  <sheetData>
    <row r="1" spans="2:14" ht="8.25" customHeight="1" x14ac:dyDescent="0.2"/>
    <row r="2" spans="2:14" ht="15" x14ac:dyDescent="0.2">
      <c r="B2" s="149" t="s">
        <v>145</v>
      </c>
      <c r="C2" s="150"/>
      <c r="D2" s="150"/>
      <c r="E2" s="150"/>
      <c r="F2" s="150"/>
      <c r="G2" s="150"/>
      <c r="H2" s="150"/>
      <c r="I2" s="150"/>
      <c r="J2" s="150"/>
      <c r="K2" s="150"/>
      <c r="L2" s="151"/>
    </row>
    <row r="3" spans="2:14" x14ac:dyDescent="0.2">
      <c r="B3" s="42"/>
      <c r="C3" s="32"/>
      <c r="D3" s="32"/>
      <c r="E3" s="32"/>
      <c r="F3" s="32"/>
      <c r="G3" s="32"/>
      <c r="H3" s="32"/>
      <c r="I3" s="32"/>
      <c r="J3" s="32"/>
      <c r="K3" s="32"/>
      <c r="L3" s="33"/>
    </row>
    <row r="4" spans="2:14" x14ac:dyDescent="0.2">
      <c r="B4" s="43" t="s">
        <v>146</v>
      </c>
      <c r="C4" s="17"/>
      <c r="D4" s="17"/>
      <c r="E4" s="17"/>
      <c r="F4" s="17"/>
      <c r="G4" s="17"/>
      <c r="H4" s="17"/>
      <c r="I4" s="17"/>
      <c r="J4" s="17"/>
      <c r="K4" s="17"/>
      <c r="L4" s="35"/>
    </row>
    <row r="5" spans="2:14" x14ac:dyDescent="0.2">
      <c r="B5" s="47" t="s">
        <v>147</v>
      </c>
      <c r="C5" s="17"/>
      <c r="D5" s="17"/>
      <c r="E5" s="17"/>
      <c r="F5" s="17"/>
      <c r="G5" s="17"/>
      <c r="H5" s="17"/>
      <c r="I5" s="17"/>
      <c r="J5" s="17"/>
      <c r="K5" s="17"/>
      <c r="L5" s="35"/>
    </row>
    <row r="6" spans="2:14" x14ac:dyDescent="0.2">
      <c r="B6" s="36"/>
      <c r="C6" s="17"/>
      <c r="D6" s="17"/>
      <c r="E6" s="17"/>
      <c r="F6" s="17"/>
      <c r="G6" s="17"/>
      <c r="H6" s="17"/>
      <c r="I6" s="17"/>
      <c r="J6" s="17"/>
      <c r="K6" s="17"/>
      <c r="L6" s="35"/>
      <c r="M6" s="136" t="s">
        <v>122</v>
      </c>
      <c r="N6" s="136"/>
    </row>
    <row r="7" spans="2:14" x14ac:dyDescent="0.2">
      <c r="B7" s="34" t="s">
        <v>148</v>
      </c>
      <c r="C7" s="17"/>
      <c r="D7" s="17"/>
      <c r="E7" s="17"/>
      <c r="F7" s="17"/>
      <c r="G7" s="17"/>
      <c r="H7" s="17"/>
      <c r="I7" s="17"/>
      <c r="J7" s="17"/>
      <c r="K7" s="17"/>
      <c r="L7" s="35"/>
    </row>
    <row r="8" spans="2:14" ht="26.25" customHeight="1" x14ac:dyDescent="0.2">
      <c r="B8" s="148" t="s">
        <v>149</v>
      </c>
      <c r="C8" s="152"/>
      <c r="D8" s="152"/>
      <c r="E8" s="152"/>
      <c r="F8" s="152"/>
      <c r="G8" s="152"/>
      <c r="H8" s="152"/>
      <c r="I8" s="152"/>
      <c r="J8" s="152"/>
      <c r="K8" s="152"/>
      <c r="L8" s="153"/>
    </row>
    <row r="9" spans="2:14" x14ac:dyDescent="0.2">
      <c r="B9" s="36" t="s">
        <v>150</v>
      </c>
      <c r="C9" s="17"/>
      <c r="D9" s="17"/>
      <c r="E9" s="17"/>
      <c r="F9" s="17"/>
      <c r="G9" s="17"/>
      <c r="H9" s="17"/>
      <c r="I9" s="17"/>
      <c r="J9" s="17"/>
      <c r="K9" s="17"/>
      <c r="L9" s="35"/>
    </row>
    <row r="10" spans="2:14" x14ac:dyDescent="0.2">
      <c r="B10" s="36"/>
      <c r="C10" s="17"/>
      <c r="D10" s="17"/>
      <c r="E10" s="17"/>
      <c r="F10" s="17"/>
      <c r="G10" s="17"/>
      <c r="H10" s="17"/>
      <c r="I10" s="17"/>
      <c r="J10" s="17"/>
      <c r="K10" s="17"/>
      <c r="L10" s="35"/>
    </row>
    <row r="11" spans="2:14" x14ac:dyDescent="0.2">
      <c r="B11" s="36" t="s">
        <v>151</v>
      </c>
      <c r="C11" s="17"/>
      <c r="D11" s="17"/>
      <c r="E11" s="17"/>
      <c r="F11" s="17"/>
      <c r="G11" s="17"/>
      <c r="H11" s="17"/>
      <c r="I11" s="17"/>
      <c r="J11" s="17"/>
      <c r="K11" s="17"/>
      <c r="L11" s="35"/>
    </row>
    <row r="12" spans="2:14" ht="12.75" customHeight="1" x14ac:dyDescent="0.2">
      <c r="B12" s="154" t="s">
        <v>309</v>
      </c>
      <c r="C12" s="155"/>
      <c r="D12" s="155"/>
      <c r="E12" s="155"/>
      <c r="F12" s="155"/>
      <c r="G12" s="155"/>
      <c r="H12" s="155"/>
      <c r="I12" s="155"/>
      <c r="J12" s="155"/>
      <c r="K12" s="155"/>
      <c r="L12" s="156"/>
    </row>
    <row r="13" spans="2:14" ht="12.75" customHeight="1" x14ac:dyDescent="0.2">
      <c r="B13" s="154" t="s">
        <v>310</v>
      </c>
      <c r="C13" s="155"/>
      <c r="D13" s="155"/>
      <c r="E13" s="155"/>
      <c r="F13" s="155"/>
      <c r="G13" s="155"/>
      <c r="H13" s="155"/>
      <c r="I13" s="155"/>
      <c r="J13" s="155"/>
      <c r="K13" s="155"/>
      <c r="L13" s="156"/>
    </row>
    <row r="14" spans="2:14" s="93" customFormat="1" ht="16.5" customHeight="1" x14ac:dyDescent="0.2">
      <c r="B14" s="154" t="s">
        <v>306</v>
      </c>
      <c r="C14" s="155"/>
      <c r="D14" s="155"/>
      <c r="E14" s="155"/>
      <c r="F14" s="155"/>
      <c r="G14" s="155"/>
      <c r="H14" s="155"/>
      <c r="I14" s="155"/>
      <c r="J14" s="155"/>
      <c r="K14" s="155"/>
      <c r="L14" s="156"/>
    </row>
    <row r="15" spans="2:14" s="93" customFormat="1" ht="16.5" customHeight="1" x14ac:dyDescent="0.2">
      <c r="B15" s="154" t="s">
        <v>312</v>
      </c>
      <c r="C15" s="155"/>
      <c r="D15" s="155"/>
      <c r="E15" s="155"/>
      <c r="F15" s="155"/>
      <c r="G15" s="155"/>
      <c r="H15" s="155"/>
      <c r="I15" s="155"/>
      <c r="J15" s="155"/>
      <c r="K15" s="155"/>
      <c r="L15" s="156"/>
    </row>
    <row r="16" spans="2:14" ht="26.25" customHeight="1" x14ac:dyDescent="0.2">
      <c r="B16" s="148" t="s">
        <v>152</v>
      </c>
      <c r="C16" s="107"/>
      <c r="D16" s="107"/>
      <c r="E16" s="107"/>
      <c r="F16" s="107"/>
      <c r="G16" s="107"/>
      <c r="H16" s="107"/>
      <c r="I16" s="107"/>
      <c r="J16" s="107"/>
      <c r="K16" s="107"/>
      <c r="L16" s="108"/>
    </row>
    <row r="17" spans="2:12" x14ac:dyDescent="0.2">
      <c r="B17" s="44"/>
      <c r="C17" s="45"/>
      <c r="D17" s="45"/>
      <c r="E17" s="45"/>
      <c r="F17" s="45"/>
      <c r="G17" s="45"/>
      <c r="H17" s="45"/>
      <c r="I17" s="45"/>
      <c r="J17" s="45"/>
      <c r="K17" s="45"/>
      <c r="L17" s="46"/>
    </row>
    <row r="18" spans="2:12" x14ac:dyDescent="0.2">
      <c r="B18" s="42"/>
      <c r="C18" s="32"/>
      <c r="D18" s="32"/>
      <c r="E18" s="32"/>
      <c r="F18" s="32"/>
      <c r="G18" s="32"/>
      <c r="H18" s="32"/>
      <c r="I18" s="32"/>
      <c r="J18" s="32"/>
      <c r="K18" s="32"/>
      <c r="L18" s="33"/>
    </row>
    <row r="19" spans="2:12" x14ac:dyDescent="0.2">
      <c r="B19" s="43" t="s">
        <v>153</v>
      </c>
      <c r="C19" s="17"/>
      <c r="D19" s="17"/>
      <c r="E19" s="17"/>
      <c r="F19" s="17"/>
      <c r="G19" s="17"/>
      <c r="H19" s="17"/>
      <c r="I19" s="17"/>
      <c r="J19" s="17"/>
      <c r="K19" s="17"/>
      <c r="L19" s="35"/>
    </row>
    <row r="20" spans="2:12" x14ac:dyDescent="0.2">
      <c r="B20" s="47" t="s">
        <v>154</v>
      </c>
      <c r="C20" s="17"/>
      <c r="D20" s="17"/>
      <c r="E20" s="17"/>
      <c r="F20" s="17"/>
      <c r="G20" s="17"/>
      <c r="H20" s="17"/>
      <c r="I20" s="17"/>
      <c r="J20" s="17"/>
      <c r="K20" s="17"/>
      <c r="L20" s="35"/>
    </row>
    <row r="21" spans="2:12" x14ac:dyDescent="0.2">
      <c r="B21" s="43" t="s">
        <v>155</v>
      </c>
      <c r="C21" s="17"/>
      <c r="D21" s="17"/>
      <c r="E21" s="17"/>
      <c r="F21" s="17"/>
      <c r="G21" s="17"/>
      <c r="H21" s="17"/>
      <c r="I21" s="17"/>
      <c r="J21" s="17"/>
      <c r="K21" s="17"/>
      <c r="L21" s="35"/>
    </row>
    <row r="22" spans="2:12" x14ac:dyDescent="0.2">
      <c r="B22" s="47" t="s">
        <v>156</v>
      </c>
      <c r="C22" s="17"/>
      <c r="D22" s="17"/>
      <c r="E22" s="17"/>
      <c r="F22" s="17"/>
      <c r="G22" s="17"/>
      <c r="H22" s="17"/>
      <c r="I22" s="17"/>
      <c r="J22" s="17"/>
      <c r="K22" s="17"/>
      <c r="L22" s="35"/>
    </row>
    <row r="23" spans="2:12" x14ac:dyDescent="0.2">
      <c r="B23" s="34"/>
      <c r="C23" s="17"/>
      <c r="D23" s="17"/>
      <c r="E23" s="17"/>
      <c r="F23" s="17"/>
      <c r="G23" s="17"/>
      <c r="H23" s="17"/>
      <c r="I23" s="17"/>
      <c r="J23" s="17"/>
      <c r="K23" s="17"/>
      <c r="L23" s="35"/>
    </row>
    <row r="24" spans="2:12" ht="27.75" customHeight="1" x14ac:dyDescent="0.2">
      <c r="B24" s="148" t="s">
        <v>157</v>
      </c>
      <c r="C24" s="107"/>
      <c r="D24" s="107"/>
      <c r="E24" s="107"/>
      <c r="F24" s="107"/>
      <c r="G24" s="107"/>
      <c r="H24" s="107"/>
      <c r="I24" s="107"/>
      <c r="J24" s="107"/>
      <c r="K24" s="107"/>
      <c r="L24" s="108"/>
    </row>
    <row r="25" spans="2:12" ht="15" customHeight="1" x14ac:dyDescent="0.2">
      <c r="B25" s="148" t="s">
        <v>314</v>
      </c>
      <c r="C25" s="107"/>
      <c r="D25" s="107"/>
      <c r="E25" s="107"/>
      <c r="F25" s="107"/>
      <c r="G25" s="107"/>
      <c r="H25" s="107"/>
      <c r="I25" s="107"/>
      <c r="J25" s="107"/>
      <c r="K25" s="107"/>
      <c r="L25" s="108"/>
    </row>
    <row r="26" spans="2:12" ht="18" customHeight="1" x14ac:dyDescent="0.2">
      <c r="B26" s="148" t="s">
        <v>315</v>
      </c>
      <c r="C26" s="107"/>
      <c r="D26" s="107"/>
      <c r="E26" s="107"/>
      <c r="F26" s="107"/>
      <c r="G26" s="107"/>
      <c r="H26" s="107"/>
      <c r="I26" s="107"/>
      <c r="J26" s="107"/>
      <c r="K26" s="107"/>
      <c r="L26" s="108"/>
    </row>
    <row r="27" spans="2:12" ht="25.5" customHeight="1" x14ac:dyDescent="0.2">
      <c r="B27" s="148" t="s">
        <v>313</v>
      </c>
      <c r="C27" s="107"/>
      <c r="D27" s="107"/>
      <c r="E27" s="107"/>
      <c r="F27" s="107"/>
      <c r="G27" s="107"/>
      <c r="H27" s="107"/>
      <c r="I27" s="107"/>
      <c r="J27" s="107"/>
      <c r="K27" s="107"/>
      <c r="L27" s="108"/>
    </row>
    <row r="28" spans="2:12" ht="13.5" customHeight="1" x14ac:dyDescent="0.2">
      <c r="B28" s="148" t="s">
        <v>307</v>
      </c>
      <c r="C28" s="107"/>
      <c r="D28" s="107"/>
      <c r="E28" s="107"/>
      <c r="F28" s="107"/>
      <c r="G28" s="107"/>
      <c r="H28" s="107"/>
      <c r="I28" s="107"/>
      <c r="J28" s="107"/>
      <c r="K28" s="107"/>
      <c r="L28" s="108"/>
    </row>
    <row r="29" spans="2:12" x14ac:dyDescent="0.2">
      <c r="B29" s="148" t="s">
        <v>308</v>
      </c>
      <c r="C29" s="107"/>
      <c r="D29" s="107"/>
      <c r="E29" s="107"/>
      <c r="F29" s="107"/>
      <c r="G29" s="107"/>
      <c r="H29" s="107"/>
      <c r="I29" s="107"/>
      <c r="J29" s="107"/>
      <c r="K29" s="107"/>
      <c r="L29" s="108"/>
    </row>
    <row r="30" spans="2:12" x14ac:dyDescent="0.2">
      <c r="B30" s="37"/>
      <c r="C30" s="38"/>
      <c r="D30" s="38"/>
      <c r="E30" s="38"/>
      <c r="F30" s="38"/>
      <c r="G30" s="38"/>
      <c r="H30" s="38"/>
      <c r="I30" s="38"/>
      <c r="J30" s="38"/>
      <c r="K30" s="38"/>
      <c r="L30" s="39"/>
    </row>
    <row r="31" spans="2:12" x14ac:dyDescent="0.2">
      <c r="B31" s="42"/>
      <c r="C31" s="32"/>
      <c r="D31" s="32"/>
      <c r="E31" s="32"/>
      <c r="F31" s="32"/>
      <c r="G31" s="32"/>
      <c r="H31" s="32"/>
      <c r="I31" s="32"/>
      <c r="J31" s="32"/>
      <c r="K31" s="32"/>
      <c r="L31" s="33"/>
    </row>
    <row r="32" spans="2:12" x14ac:dyDescent="0.2">
      <c r="B32" s="43" t="s">
        <v>158</v>
      </c>
      <c r="C32" s="17"/>
      <c r="D32" s="17"/>
      <c r="E32" s="17"/>
      <c r="F32" s="17"/>
      <c r="G32" s="17"/>
      <c r="H32" s="17"/>
      <c r="I32" s="17"/>
      <c r="J32" s="17"/>
      <c r="K32" s="17"/>
      <c r="L32" s="35"/>
    </row>
    <row r="33" spans="2:12" x14ac:dyDescent="0.2">
      <c r="B33" s="47" t="s">
        <v>159</v>
      </c>
      <c r="C33" s="17"/>
      <c r="D33" s="17"/>
      <c r="E33" s="17"/>
      <c r="F33" s="17"/>
      <c r="G33" s="17"/>
      <c r="H33" s="17"/>
      <c r="I33" s="17"/>
      <c r="J33" s="17"/>
      <c r="K33" s="17"/>
      <c r="L33" s="35"/>
    </row>
    <row r="34" spans="2:12" x14ac:dyDescent="0.2">
      <c r="B34" s="47"/>
      <c r="C34" s="17"/>
      <c r="D34" s="17"/>
      <c r="E34" s="17"/>
      <c r="F34" s="17"/>
      <c r="G34" s="17"/>
      <c r="H34" s="17"/>
      <c r="I34" s="17"/>
      <c r="J34" s="17"/>
      <c r="K34" s="17"/>
      <c r="L34" s="35"/>
    </row>
    <row r="35" spans="2:12" ht="28.5" customHeight="1" x14ac:dyDescent="0.2">
      <c r="B35" s="148" t="s">
        <v>160</v>
      </c>
      <c r="C35" s="107"/>
      <c r="D35" s="107"/>
      <c r="E35" s="107"/>
      <c r="F35" s="107"/>
      <c r="G35" s="107"/>
      <c r="H35" s="107"/>
      <c r="I35" s="107"/>
      <c r="J35" s="107"/>
      <c r="K35" s="107"/>
      <c r="L35" s="108"/>
    </row>
    <row r="36" spans="2:12" ht="26.25" customHeight="1" x14ac:dyDescent="0.2">
      <c r="B36" s="148" t="s">
        <v>161</v>
      </c>
      <c r="C36" s="107"/>
      <c r="D36" s="107"/>
      <c r="E36" s="107"/>
      <c r="F36" s="107"/>
      <c r="G36" s="107"/>
      <c r="H36" s="107"/>
      <c r="I36" s="107"/>
      <c r="J36" s="107"/>
      <c r="K36" s="107"/>
      <c r="L36" s="108"/>
    </row>
    <row r="37" spans="2:12" ht="39" customHeight="1" x14ac:dyDescent="0.2">
      <c r="B37" s="148" t="s">
        <v>162</v>
      </c>
      <c r="C37" s="107"/>
      <c r="D37" s="107"/>
      <c r="E37" s="107"/>
      <c r="F37" s="107"/>
      <c r="G37" s="107"/>
      <c r="H37" s="107"/>
      <c r="I37" s="107"/>
      <c r="J37" s="107"/>
      <c r="K37" s="107"/>
      <c r="L37" s="108"/>
    </row>
    <row r="38" spans="2:12" x14ac:dyDescent="0.2">
      <c r="B38" s="34" t="s">
        <v>163</v>
      </c>
      <c r="C38" s="17"/>
      <c r="D38" s="17"/>
      <c r="E38" s="17"/>
      <c r="F38" s="17"/>
      <c r="G38" s="17"/>
      <c r="H38" s="17"/>
      <c r="I38" s="17"/>
      <c r="J38" s="17"/>
      <c r="K38" s="17"/>
      <c r="L38" s="35"/>
    </row>
    <row r="39" spans="2:12" x14ac:dyDescent="0.2">
      <c r="B39" s="37"/>
      <c r="C39" s="38"/>
      <c r="D39" s="38"/>
      <c r="E39" s="38"/>
      <c r="F39" s="38"/>
      <c r="G39" s="38"/>
      <c r="H39" s="38"/>
      <c r="I39" s="38"/>
      <c r="J39" s="38"/>
      <c r="K39" s="38"/>
      <c r="L39" s="39"/>
    </row>
    <row r="40" spans="2:12" x14ac:dyDescent="0.2">
      <c r="B40" s="42"/>
      <c r="C40" s="32"/>
      <c r="D40" s="32"/>
      <c r="E40" s="32"/>
      <c r="F40" s="32"/>
      <c r="G40" s="32"/>
      <c r="H40" s="32"/>
      <c r="I40" s="32"/>
      <c r="J40" s="32"/>
      <c r="K40" s="32"/>
      <c r="L40" s="33"/>
    </row>
    <row r="41" spans="2:12" x14ac:dyDescent="0.2">
      <c r="B41" s="43" t="s">
        <v>164</v>
      </c>
      <c r="C41" s="17"/>
      <c r="D41" s="17"/>
      <c r="E41" s="17"/>
      <c r="F41" s="17"/>
      <c r="G41" s="17"/>
      <c r="H41" s="17"/>
      <c r="I41" s="17"/>
      <c r="J41" s="17"/>
      <c r="K41" s="17"/>
      <c r="L41" s="35"/>
    </row>
    <row r="42" spans="2:12" x14ac:dyDescent="0.2">
      <c r="B42" s="47" t="s">
        <v>165</v>
      </c>
      <c r="C42" s="17"/>
      <c r="D42" s="17"/>
      <c r="E42" s="17"/>
      <c r="F42" s="17"/>
      <c r="G42" s="17"/>
      <c r="H42" s="17"/>
      <c r="I42" s="17"/>
      <c r="J42" s="17"/>
      <c r="K42" s="17"/>
      <c r="L42" s="35"/>
    </row>
    <row r="43" spans="2:12" x14ac:dyDescent="0.2">
      <c r="B43" s="36" t="s">
        <v>166</v>
      </c>
      <c r="C43" s="17"/>
      <c r="D43" s="17"/>
      <c r="E43" s="17"/>
      <c r="F43" s="17"/>
      <c r="G43" s="17"/>
      <c r="H43" s="17"/>
      <c r="I43" s="17"/>
      <c r="J43" s="17"/>
      <c r="K43" s="17"/>
      <c r="L43" s="35"/>
    </row>
    <row r="44" spans="2:12" ht="26.25" customHeight="1" x14ac:dyDescent="0.2">
      <c r="B44" s="148" t="s">
        <v>167</v>
      </c>
      <c r="C44" s="107"/>
      <c r="D44" s="107"/>
      <c r="E44" s="107"/>
      <c r="F44" s="107"/>
      <c r="G44" s="107"/>
      <c r="H44" s="107"/>
      <c r="I44" s="107"/>
      <c r="J44" s="107"/>
      <c r="K44" s="107"/>
      <c r="L44" s="108"/>
    </row>
    <row r="45" spans="2:12" ht="12.75" customHeight="1" x14ac:dyDescent="0.2">
      <c r="B45" s="36"/>
      <c r="C45" s="17"/>
      <c r="D45" s="17"/>
      <c r="E45" s="17"/>
      <c r="F45" s="17"/>
      <c r="G45" s="17"/>
      <c r="H45" s="17"/>
      <c r="I45" s="17"/>
      <c r="J45" s="17"/>
      <c r="K45" s="17"/>
      <c r="L45" s="35"/>
    </row>
    <row r="46" spans="2:12" ht="14.25" customHeight="1" x14ac:dyDescent="0.2">
      <c r="B46" s="34" t="s">
        <v>168</v>
      </c>
      <c r="C46" s="17"/>
      <c r="D46" s="17"/>
      <c r="E46" s="17"/>
      <c r="F46" s="17"/>
      <c r="G46" s="17"/>
      <c r="H46" s="17"/>
      <c r="I46" s="17"/>
      <c r="J46" s="17"/>
      <c r="K46" s="17"/>
      <c r="L46" s="35"/>
    </row>
    <row r="47" spans="2:12" ht="27.75" customHeight="1" x14ac:dyDescent="0.2">
      <c r="B47" s="148" t="s">
        <v>169</v>
      </c>
      <c r="C47" s="107"/>
      <c r="D47" s="107"/>
      <c r="E47" s="107"/>
      <c r="F47" s="107"/>
      <c r="G47" s="107"/>
      <c r="H47" s="107"/>
      <c r="I47" s="107"/>
      <c r="J47" s="107"/>
      <c r="K47" s="107"/>
      <c r="L47" s="108"/>
    </row>
    <row r="48" spans="2:12" ht="26.25" customHeight="1" x14ac:dyDescent="0.2">
      <c r="B48" s="148" t="s">
        <v>170</v>
      </c>
      <c r="C48" s="107"/>
      <c r="D48" s="107"/>
      <c r="E48" s="107"/>
      <c r="F48" s="107"/>
      <c r="G48" s="107"/>
      <c r="H48" s="107"/>
      <c r="I48" s="107"/>
      <c r="J48" s="107"/>
      <c r="K48" s="107"/>
      <c r="L48" s="108"/>
    </row>
    <row r="49" spans="2:12" ht="13.5" customHeight="1" x14ac:dyDescent="0.2">
      <c r="B49" s="34" t="s">
        <v>171</v>
      </c>
      <c r="C49" s="17"/>
      <c r="D49" s="17"/>
      <c r="E49" s="17"/>
      <c r="F49" s="17"/>
      <c r="G49" s="17"/>
      <c r="H49" s="17"/>
      <c r="I49" s="17"/>
      <c r="J49" s="17"/>
      <c r="K49" s="17"/>
      <c r="L49" s="35"/>
    </row>
    <row r="50" spans="2:12" x14ac:dyDescent="0.2">
      <c r="B50" s="37"/>
      <c r="C50" s="38"/>
      <c r="D50" s="38"/>
      <c r="E50" s="38"/>
      <c r="F50" s="38"/>
      <c r="G50" s="38"/>
      <c r="H50" s="38"/>
      <c r="I50" s="38"/>
      <c r="J50" s="38"/>
      <c r="K50" s="38"/>
      <c r="L50" s="39"/>
    </row>
  </sheetData>
  <sheetProtection password="E11D" sheet="1" objects="1" scenarios="1"/>
  <mergeCells count="20">
    <mergeCell ref="B2:L2"/>
    <mergeCell ref="B8:L8"/>
    <mergeCell ref="B14:L14"/>
    <mergeCell ref="B16:L16"/>
    <mergeCell ref="M6:N6"/>
    <mergeCell ref="B12:L12"/>
    <mergeCell ref="B13:L13"/>
    <mergeCell ref="B15:L15"/>
    <mergeCell ref="B24:L24"/>
    <mergeCell ref="B44:L44"/>
    <mergeCell ref="B47:L47"/>
    <mergeCell ref="B48:L48"/>
    <mergeCell ref="B28:L28"/>
    <mergeCell ref="B29:L29"/>
    <mergeCell ref="B35:L35"/>
    <mergeCell ref="B36:L36"/>
    <mergeCell ref="B37:L37"/>
    <mergeCell ref="B26:L26"/>
    <mergeCell ref="B27:L27"/>
    <mergeCell ref="B25:L25"/>
  </mergeCells>
  <hyperlinks>
    <hyperlink ref="M6" r:id="rId1"/>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1:N52"/>
  <sheetViews>
    <sheetView showGridLines="0" showRowColHeaders="0" workbookViewId="0"/>
  </sheetViews>
  <sheetFormatPr baseColWidth="10" defaultRowHeight="12.75" x14ac:dyDescent="0.2"/>
  <cols>
    <col min="1" max="1" width="1.375" customWidth="1"/>
  </cols>
  <sheetData>
    <row r="1" spans="2:14" ht="8.25" customHeight="1" x14ac:dyDescent="0.2"/>
    <row r="2" spans="2:14" ht="15" x14ac:dyDescent="0.2">
      <c r="B2" s="149" t="s">
        <v>172</v>
      </c>
      <c r="C2" s="150"/>
      <c r="D2" s="150"/>
      <c r="E2" s="150"/>
      <c r="F2" s="150"/>
      <c r="G2" s="150"/>
      <c r="H2" s="150"/>
      <c r="I2" s="150"/>
      <c r="J2" s="150"/>
      <c r="K2" s="150"/>
      <c r="L2" s="151"/>
    </row>
    <row r="3" spans="2:14" x14ac:dyDescent="0.2">
      <c r="B3" s="42"/>
      <c r="C3" s="32"/>
      <c r="D3" s="32"/>
      <c r="E3" s="32"/>
      <c r="F3" s="32"/>
      <c r="G3" s="32"/>
      <c r="H3" s="32"/>
      <c r="I3" s="32"/>
      <c r="J3" s="32"/>
      <c r="K3" s="32"/>
      <c r="L3" s="33"/>
    </row>
    <row r="4" spans="2:14" x14ac:dyDescent="0.2">
      <c r="B4" s="43" t="s">
        <v>181</v>
      </c>
      <c r="C4" s="17"/>
      <c r="D4" s="17"/>
      <c r="E4" s="17"/>
      <c r="F4" s="17"/>
      <c r="G4" s="17"/>
      <c r="H4" s="17"/>
      <c r="I4" s="17"/>
      <c r="J4" s="17"/>
      <c r="K4" s="17"/>
      <c r="L4" s="35"/>
    </row>
    <row r="5" spans="2:14" x14ac:dyDescent="0.2">
      <c r="B5" s="47" t="s">
        <v>182</v>
      </c>
      <c r="C5" s="17"/>
      <c r="D5" s="17"/>
      <c r="E5" s="17"/>
      <c r="F5" s="17"/>
      <c r="G5" s="17"/>
      <c r="H5" s="17"/>
      <c r="I5" s="17"/>
      <c r="J5" s="17"/>
      <c r="K5" s="17"/>
      <c r="L5" s="35"/>
    </row>
    <row r="6" spans="2:14" x14ac:dyDescent="0.2">
      <c r="B6" s="36"/>
      <c r="C6" s="17"/>
      <c r="D6" s="17"/>
      <c r="E6" s="17"/>
      <c r="F6" s="17"/>
      <c r="G6" s="17"/>
      <c r="H6" s="17"/>
      <c r="I6" s="17"/>
      <c r="J6" s="17"/>
      <c r="K6" s="17"/>
      <c r="L6" s="35"/>
      <c r="M6" s="136" t="s">
        <v>122</v>
      </c>
      <c r="N6" s="136"/>
    </row>
    <row r="7" spans="2:14" x14ac:dyDescent="0.2">
      <c r="B7" s="36" t="s">
        <v>180</v>
      </c>
      <c r="C7" s="17"/>
      <c r="D7" s="17"/>
      <c r="E7" s="17"/>
      <c r="F7" s="17"/>
      <c r="G7" s="17"/>
      <c r="H7" s="17"/>
      <c r="I7" s="17"/>
      <c r="J7" s="17"/>
      <c r="K7" s="17"/>
      <c r="L7" s="35"/>
    </row>
    <row r="8" spans="2:14" x14ac:dyDescent="0.2">
      <c r="B8" s="34" t="s">
        <v>183</v>
      </c>
      <c r="C8" s="17"/>
      <c r="D8" s="17"/>
      <c r="E8" s="17"/>
      <c r="F8" s="17"/>
      <c r="G8" s="17"/>
      <c r="H8" s="17"/>
      <c r="I8" s="17"/>
      <c r="J8" s="17"/>
      <c r="K8" s="17"/>
      <c r="L8" s="35"/>
    </row>
    <row r="9" spans="2:14" ht="29.25" customHeight="1" x14ac:dyDescent="0.2">
      <c r="B9" s="148" t="s">
        <v>184</v>
      </c>
      <c r="C9" s="107"/>
      <c r="D9" s="107"/>
      <c r="E9" s="107"/>
      <c r="F9" s="107"/>
      <c r="G9" s="107"/>
      <c r="H9" s="107"/>
      <c r="I9" s="107"/>
      <c r="J9" s="107"/>
      <c r="K9" s="107"/>
      <c r="L9" s="108"/>
    </row>
    <row r="10" spans="2:14" ht="30.75" customHeight="1" x14ac:dyDescent="0.2">
      <c r="B10" s="148" t="s">
        <v>185</v>
      </c>
      <c r="C10" s="107"/>
      <c r="D10" s="107"/>
      <c r="E10" s="107"/>
      <c r="F10" s="107"/>
      <c r="G10" s="107"/>
      <c r="H10" s="107"/>
      <c r="I10" s="107"/>
      <c r="J10" s="107"/>
      <c r="K10" s="107"/>
      <c r="L10" s="108"/>
    </row>
    <row r="11" spans="2:14" ht="42" customHeight="1" x14ac:dyDescent="0.2">
      <c r="B11" s="148" t="s">
        <v>186</v>
      </c>
      <c r="C11" s="107"/>
      <c r="D11" s="107"/>
      <c r="E11" s="107"/>
      <c r="F11" s="107"/>
      <c r="G11" s="107"/>
      <c r="H11" s="107"/>
      <c r="I11" s="107"/>
      <c r="J11" s="107"/>
      <c r="K11" s="107"/>
      <c r="L11" s="108"/>
    </row>
    <row r="12" spans="2:14" ht="29.25" customHeight="1" x14ac:dyDescent="0.2">
      <c r="B12" s="148" t="s">
        <v>187</v>
      </c>
      <c r="C12" s="107"/>
      <c r="D12" s="107"/>
      <c r="E12" s="107"/>
      <c r="F12" s="107"/>
      <c r="G12" s="107"/>
      <c r="H12" s="107"/>
      <c r="I12" s="107"/>
      <c r="J12" s="107"/>
      <c r="K12" s="107"/>
      <c r="L12" s="108"/>
    </row>
    <row r="13" spans="2:14" x14ac:dyDescent="0.2">
      <c r="B13" s="42"/>
      <c r="C13" s="32"/>
      <c r="D13" s="32"/>
      <c r="E13" s="32"/>
      <c r="F13" s="32"/>
      <c r="G13" s="32"/>
      <c r="H13" s="32"/>
      <c r="I13" s="32"/>
      <c r="J13" s="32"/>
      <c r="K13" s="32"/>
      <c r="L13" s="33"/>
    </row>
    <row r="14" spans="2:14" x14ac:dyDescent="0.2">
      <c r="B14" s="43" t="s">
        <v>188</v>
      </c>
      <c r="C14" s="17"/>
      <c r="D14" s="17"/>
      <c r="E14" s="17"/>
      <c r="F14" s="17"/>
      <c r="G14" s="17"/>
      <c r="H14" s="17"/>
      <c r="I14" s="17"/>
      <c r="J14" s="17"/>
      <c r="K14" s="17"/>
      <c r="L14" s="35"/>
    </row>
    <row r="15" spans="2:14" x14ac:dyDescent="0.2">
      <c r="B15" s="47" t="s">
        <v>189</v>
      </c>
      <c r="C15" s="17"/>
      <c r="D15" s="17"/>
      <c r="E15" s="17"/>
      <c r="F15" s="17"/>
      <c r="G15" s="17"/>
      <c r="H15" s="17"/>
      <c r="I15" s="17"/>
      <c r="J15" s="17"/>
      <c r="K15" s="17"/>
      <c r="L15" s="35"/>
    </row>
    <row r="16" spans="2:14" x14ac:dyDescent="0.2">
      <c r="B16" s="34"/>
      <c r="C16" s="17"/>
      <c r="D16" s="17"/>
      <c r="E16" s="17"/>
      <c r="F16" s="17"/>
      <c r="G16" s="17"/>
      <c r="H16" s="17"/>
      <c r="I16" s="17"/>
      <c r="J16" s="17"/>
      <c r="K16" s="17"/>
      <c r="L16" s="35"/>
    </row>
    <row r="17" spans="2:12" ht="30" customHeight="1" x14ac:dyDescent="0.2">
      <c r="B17" s="148" t="s">
        <v>190</v>
      </c>
      <c r="C17" s="107"/>
      <c r="D17" s="107"/>
      <c r="E17" s="107"/>
      <c r="F17" s="107"/>
      <c r="G17" s="107"/>
      <c r="H17" s="107"/>
      <c r="I17" s="107"/>
      <c r="J17" s="107"/>
      <c r="K17" s="107"/>
      <c r="L17" s="108"/>
    </row>
    <row r="18" spans="2:12" ht="27" customHeight="1" x14ac:dyDescent="0.2">
      <c r="B18" s="148" t="s">
        <v>191</v>
      </c>
      <c r="C18" s="107"/>
      <c r="D18" s="107"/>
      <c r="E18" s="107"/>
      <c r="F18" s="107"/>
      <c r="G18" s="107"/>
      <c r="H18" s="107"/>
      <c r="I18" s="107"/>
      <c r="J18" s="107"/>
      <c r="K18" s="107"/>
      <c r="L18" s="108"/>
    </row>
    <row r="19" spans="2:12" ht="28.5" customHeight="1" x14ac:dyDescent="0.2">
      <c r="B19" s="148" t="s">
        <v>192</v>
      </c>
      <c r="C19" s="107"/>
      <c r="D19" s="107"/>
      <c r="E19" s="107"/>
      <c r="F19" s="107"/>
      <c r="G19" s="107"/>
      <c r="H19" s="107"/>
      <c r="I19" s="107"/>
      <c r="J19" s="107"/>
      <c r="K19" s="107"/>
      <c r="L19" s="108"/>
    </row>
    <row r="20" spans="2:12" ht="29.25" customHeight="1" x14ac:dyDescent="0.2">
      <c r="B20" s="148" t="s">
        <v>193</v>
      </c>
      <c r="C20" s="107"/>
      <c r="D20" s="107"/>
      <c r="E20" s="107"/>
      <c r="F20" s="107"/>
      <c r="G20" s="107"/>
      <c r="H20" s="107"/>
      <c r="I20" s="107"/>
      <c r="J20" s="107"/>
      <c r="K20" s="107"/>
      <c r="L20" s="108"/>
    </row>
    <row r="21" spans="2:12" x14ac:dyDescent="0.2">
      <c r="B21" s="44"/>
      <c r="C21" s="45"/>
      <c r="D21" s="45"/>
      <c r="E21" s="45"/>
      <c r="F21" s="45"/>
      <c r="G21" s="45"/>
      <c r="H21" s="45"/>
      <c r="I21" s="45"/>
      <c r="J21" s="45"/>
      <c r="K21" s="45"/>
      <c r="L21" s="46"/>
    </row>
    <row r="22" spans="2:12" x14ac:dyDescent="0.2">
      <c r="B22" s="42"/>
      <c r="C22" s="32"/>
      <c r="D22" s="32"/>
      <c r="E22" s="32"/>
      <c r="F22" s="32"/>
      <c r="G22" s="32"/>
      <c r="H22" s="32"/>
      <c r="I22" s="32"/>
      <c r="J22" s="32"/>
      <c r="K22" s="32"/>
      <c r="L22" s="33"/>
    </row>
    <row r="23" spans="2:12" x14ac:dyDescent="0.2">
      <c r="B23" s="43" t="s">
        <v>194</v>
      </c>
      <c r="C23" s="17"/>
      <c r="D23" s="17"/>
      <c r="E23" s="17"/>
      <c r="F23" s="17"/>
      <c r="G23" s="17"/>
      <c r="H23" s="17"/>
      <c r="I23" s="17"/>
      <c r="J23" s="17"/>
      <c r="K23" s="17"/>
      <c r="L23" s="35"/>
    </row>
    <row r="24" spans="2:12" x14ac:dyDescent="0.2">
      <c r="B24" s="47" t="s">
        <v>195</v>
      </c>
      <c r="C24" s="17"/>
      <c r="D24" s="17"/>
      <c r="E24" s="17"/>
      <c r="F24" s="17"/>
      <c r="G24" s="17"/>
      <c r="H24" s="17"/>
      <c r="I24" s="17"/>
      <c r="J24" s="17"/>
      <c r="K24" s="17"/>
      <c r="L24" s="35"/>
    </row>
    <row r="25" spans="2:12" x14ac:dyDescent="0.2">
      <c r="B25" s="36"/>
      <c r="C25" s="17"/>
      <c r="D25" s="17"/>
      <c r="E25" s="17"/>
      <c r="F25" s="17"/>
      <c r="G25" s="17"/>
      <c r="H25" s="17"/>
      <c r="I25" s="17"/>
      <c r="J25" s="17"/>
      <c r="K25" s="17"/>
      <c r="L25" s="35"/>
    </row>
    <row r="26" spans="2:12" ht="42" customHeight="1" x14ac:dyDescent="0.2">
      <c r="B26" s="148" t="s">
        <v>196</v>
      </c>
      <c r="C26" s="107"/>
      <c r="D26" s="107"/>
      <c r="E26" s="107"/>
      <c r="F26" s="107"/>
      <c r="G26" s="107"/>
      <c r="H26" s="107"/>
      <c r="I26" s="107"/>
      <c r="J26" s="107"/>
      <c r="K26" s="107"/>
      <c r="L26" s="108"/>
    </row>
    <row r="27" spans="2:12" ht="27" customHeight="1" x14ac:dyDescent="0.2">
      <c r="B27" s="148" t="s">
        <v>197</v>
      </c>
      <c r="C27" s="107"/>
      <c r="D27" s="107"/>
      <c r="E27" s="107"/>
      <c r="F27" s="107"/>
      <c r="G27" s="107"/>
      <c r="H27" s="107"/>
      <c r="I27" s="107"/>
      <c r="J27" s="107"/>
      <c r="K27" s="107"/>
      <c r="L27" s="108"/>
    </row>
    <row r="28" spans="2:12" ht="28.5" customHeight="1" x14ac:dyDescent="0.2">
      <c r="B28" s="148" t="s">
        <v>198</v>
      </c>
      <c r="C28" s="107"/>
      <c r="D28" s="107"/>
      <c r="E28" s="107"/>
      <c r="F28" s="107"/>
      <c r="G28" s="107"/>
      <c r="H28" s="107"/>
      <c r="I28" s="107"/>
      <c r="J28" s="107"/>
      <c r="K28" s="107"/>
      <c r="L28" s="108"/>
    </row>
    <row r="29" spans="2:12" x14ac:dyDescent="0.2">
      <c r="B29" s="34" t="s">
        <v>199</v>
      </c>
      <c r="C29" s="17"/>
      <c r="D29" s="17"/>
      <c r="E29" s="17"/>
      <c r="F29" s="17"/>
      <c r="G29" s="17"/>
      <c r="H29" s="17"/>
      <c r="I29" s="17"/>
      <c r="J29" s="17"/>
      <c r="K29" s="17"/>
      <c r="L29" s="35"/>
    </row>
    <row r="30" spans="2:12" ht="27" customHeight="1" x14ac:dyDescent="0.2">
      <c r="B30" s="148" t="s">
        <v>200</v>
      </c>
      <c r="C30" s="107"/>
      <c r="D30" s="107"/>
      <c r="E30" s="107"/>
      <c r="F30" s="107"/>
      <c r="G30" s="107"/>
      <c r="H30" s="107"/>
      <c r="I30" s="107"/>
      <c r="J30" s="107"/>
      <c r="K30" s="107"/>
      <c r="L30" s="108"/>
    </row>
    <row r="31" spans="2:12" x14ac:dyDescent="0.2">
      <c r="B31" s="44"/>
      <c r="C31" s="45"/>
      <c r="D31" s="45"/>
      <c r="E31" s="45"/>
      <c r="F31" s="45"/>
      <c r="G31" s="45"/>
      <c r="H31" s="45"/>
      <c r="I31" s="45"/>
      <c r="J31" s="45"/>
      <c r="K31" s="45"/>
      <c r="L31" s="46"/>
    </row>
    <row r="32" spans="2:12" x14ac:dyDescent="0.2">
      <c r="B32" s="42"/>
      <c r="C32" s="32"/>
      <c r="D32" s="32"/>
      <c r="E32" s="32"/>
      <c r="F32" s="32"/>
      <c r="G32" s="32"/>
      <c r="H32" s="32"/>
      <c r="I32" s="32"/>
      <c r="J32" s="32"/>
      <c r="K32" s="32"/>
      <c r="L32" s="33"/>
    </row>
    <row r="33" spans="2:12" x14ac:dyDescent="0.2">
      <c r="B33" s="43" t="s">
        <v>201</v>
      </c>
      <c r="C33" s="17"/>
      <c r="D33" s="17"/>
      <c r="E33" s="17"/>
      <c r="F33" s="17"/>
      <c r="G33" s="17"/>
      <c r="H33" s="17"/>
      <c r="I33" s="17"/>
      <c r="J33" s="17"/>
      <c r="K33" s="17"/>
      <c r="L33" s="35"/>
    </row>
    <row r="34" spans="2:12" x14ac:dyDescent="0.2">
      <c r="B34" s="47" t="s">
        <v>202</v>
      </c>
      <c r="C34" s="17"/>
      <c r="D34" s="17"/>
      <c r="E34" s="17"/>
      <c r="F34" s="17"/>
      <c r="G34" s="17"/>
      <c r="H34" s="17"/>
      <c r="I34" s="17"/>
      <c r="J34" s="17"/>
      <c r="K34" s="17"/>
      <c r="L34" s="35"/>
    </row>
    <row r="35" spans="2:12" x14ac:dyDescent="0.2">
      <c r="B35" s="34"/>
      <c r="C35" s="17"/>
      <c r="D35" s="17"/>
      <c r="E35" s="17"/>
      <c r="F35" s="17"/>
      <c r="G35" s="17"/>
      <c r="H35" s="17"/>
      <c r="I35" s="17"/>
      <c r="J35" s="17"/>
      <c r="K35" s="17"/>
      <c r="L35" s="35"/>
    </row>
    <row r="36" spans="2:12" ht="28.5" customHeight="1" x14ac:dyDescent="0.2">
      <c r="B36" s="157" t="s">
        <v>203</v>
      </c>
      <c r="C36" s="152"/>
      <c r="D36" s="152"/>
      <c r="E36" s="152"/>
      <c r="F36" s="152"/>
      <c r="G36" s="152"/>
      <c r="H36" s="152"/>
      <c r="I36" s="152"/>
      <c r="J36" s="152"/>
      <c r="K36" s="152"/>
      <c r="L36" s="153"/>
    </row>
    <row r="37" spans="2:12" ht="24.75" customHeight="1" x14ac:dyDescent="0.2">
      <c r="B37" s="148" t="s">
        <v>204</v>
      </c>
      <c r="C37" s="107"/>
      <c r="D37" s="107"/>
      <c r="E37" s="107"/>
      <c r="F37" s="107"/>
      <c r="G37" s="107"/>
      <c r="H37" s="107"/>
      <c r="I37" s="107"/>
      <c r="J37" s="107"/>
      <c r="K37" s="107"/>
      <c r="L37" s="108"/>
    </row>
    <row r="38" spans="2:12" ht="27" customHeight="1" x14ac:dyDescent="0.2">
      <c r="B38" s="148" t="s">
        <v>205</v>
      </c>
      <c r="C38" s="107"/>
      <c r="D38" s="107"/>
      <c r="E38" s="107"/>
      <c r="F38" s="107"/>
      <c r="G38" s="107"/>
      <c r="H38" s="107"/>
      <c r="I38" s="107"/>
      <c r="J38" s="107"/>
      <c r="K38" s="107"/>
      <c r="L38" s="108"/>
    </row>
    <row r="39" spans="2:12" x14ac:dyDescent="0.2">
      <c r="B39" s="34" t="s">
        <v>206</v>
      </c>
      <c r="C39" s="17"/>
      <c r="D39" s="17"/>
      <c r="E39" s="17"/>
      <c r="F39" s="17"/>
      <c r="G39" s="17"/>
      <c r="H39" s="17"/>
      <c r="I39" s="17"/>
      <c r="J39" s="17"/>
      <c r="K39" s="17"/>
      <c r="L39" s="35"/>
    </row>
    <row r="40" spans="2:12" ht="27" customHeight="1" x14ac:dyDescent="0.2">
      <c r="B40" s="148" t="s">
        <v>207</v>
      </c>
      <c r="C40" s="107"/>
      <c r="D40" s="107"/>
      <c r="E40" s="107"/>
      <c r="F40" s="107"/>
      <c r="G40" s="107"/>
      <c r="H40" s="107"/>
      <c r="I40" s="107"/>
      <c r="J40" s="107"/>
      <c r="K40" s="107"/>
      <c r="L40" s="108"/>
    </row>
    <row r="41" spans="2:12" x14ac:dyDescent="0.2">
      <c r="B41" s="44"/>
      <c r="C41" s="45"/>
      <c r="D41" s="45"/>
      <c r="E41" s="45"/>
      <c r="F41" s="45"/>
      <c r="G41" s="45"/>
      <c r="H41" s="45"/>
      <c r="I41" s="45"/>
      <c r="J41" s="45"/>
      <c r="K41" s="45"/>
      <c r="L41" s="46"/>
    </row>
    <row r="42" spans="2:12" x14ac:dyDescent="0.2">
      <c r="B42" s="42"/>
      <c r="C42" s="32"/>
      <c r="D42" s="32"/>
      <c r="E42" s="32"/>
      <c r="F42" s="32"/>
      <c r="G42" s="32"/>
      <c r="H42" s="32"/>
      <c r="I42" s="32"/>
      <c r="J42" s="32"/>
      <c r="K42" s="32"/>
      <c r="L42" s="33"/>
    </row>
    <row r="43" spans="2:12" x14ac:dyDescent="0.2">
      <c r="B43" s="43" t="s">
        <v>208</v>
      </c>
      <c r="C43" s="17"/>
      <c r="D43" s="17"/>
      <c r="E43" s="17"/>
      <c r="F43" s="17"/>
      <c r="G43" s="17"/>
      <c r="H43" s="17"/>
      <c r="I43" s="17"/>
      <c r="J43" s="17"/>
      <c r="K43" s="17"/>
      <c r="L43" s="35"/>
    </row>
    <row r="44" spans="2:12" x14ac:dyDescent="0.2">
      <c r="B44" s="47" t="s">
        <v>209</v>
      </c>
      <c r="C44" s="17"/>
      <c r="D44" s="17"/>
      <c r="E44" s="17"/>
      <c r="F44" s="17"/>
      <c r="G44" s="17"/>
      <c r="H44" s="17"/>
      <c r="I44" s="17"/>
      <c r="J44" s="17"/>
      <c r="K44" s="17"/>
      <c r="L44" s="35"/>
    </row>
    <row r="45" spans="2:12" x14ac:dyDescent="0.2">
      <c r="B45" s="47" t="s">
        <v>210</v>
      </c>
      <c r="C45" s="52"/>
      <c r="D45" s="52"/>
      <c r="E45" s="52"/>
      <c r="F45" s="52"/>
      <c r="G45" s="17"/>
      <c r="H45" s="17"/>
      <c r="I45" s="17"/>
      <c r="J45" s="17"/>
      <c r="K45" s="17"/>
      <c r="L45" s="35"/>
    </row>
    <row r="46" spans="2:12" x14ac:dyDescent="0.2">
      <c r="B46" s="36"/>
      <c r="C46" s="17"/>
      <c r="D46" s="17"/>
      <c r="E46" s="17"/>
      <c r="F46" s="17"/>
      <c r="G46" s="17"/>
      <c r="H46" s="17"/>
      <c r="I46" s="17"/>
      <c r="J46" s="17"/>
      <c r="K46" s="17"/>
      <c r="L46" s="35"/>
    </row>
    <row r="47" spans="2:12" ht="29.25" customHeight="1" x14ac:dyDescent="0.2">
      <c r="B47" s="148" t="s">
        <v>211</v>
      </c>
      <c r="C47" s="107"/>
      <c r="D47" s="107"/>
      <c r="E47" s="107"/>
      <c r="F47" s="107"/>
      <c r="G47" s="107"/>
      <c r="H47" s="107"/>
      <c r="I47" s="107"/>
      <c r="J47" s="107"/>
      <c r="K47" s="107"/>
      <c r="L47" s="108"/>
    </row>
    <row r="48" spans="2:12" ht="42.75" customHeight="1" x14ac:dyDescent="0.2">
      <c r="B48" s="148" t="s">
        <v>212</v>
      </c>
      <c r="C48" s="152"/>
      <c r="D48" s="152"/>
      <c r="E48" s="152"/>
      <c r="F48" s="152"/>
      <c r="G48" s="152"/>
      <c r="H48" s="152"/>
      <c r="I48" s="152"/>
      <c r="J48" s="152"/>
      <c r="K48" s="152"/>
      <c r="L48" s="153"/>
    </row>
    <row r="49" spans="2:12" x14ac:dyDescent="0.2">
      <c r="B49" s="148" t="s">
        <v>213</v>
      </c>
      <c r="C49" s="107"/>
      <c r="D49" s="107"/>
      <c r="E49" s="107"/>
      <c r="F49" s="107"/>
      <c r="G49" s="107"/>
      <c r="H49" s="107"/>
      <c r="I49" s="107"/>
      <c r="J49" s="107"/>
      <c r="K49" s="107"/>
      <c r="L49" s="108"/>
    </row>
    <row r="50" spans="2:12" ht="54" customHeight="1" x14ac:dyDescent="0.2">
      <c r="B50" s="148" t="s">
        <v>311</v>
      </c>
      <c r="C50" s="107"/>
      <c r="D50" s="107"/>
      <c r="E50" s="107"/>
      <c r="F50" s="107"/>
      <c r="G50" s="107"/>
      <c r="H50" s="107"/>
      <c r="I50" s="107"/>
      <c r="J50" s="107"/>
      <c r="K50" s="107"/>
      <c r="L50" s="108"/>
    </row>
    <row r="51" spans="2:12" ht="26.25" customHeight="1" x14ac:dyDescent="0.2">
      <c r="B51" s="148" t="s">
        <v>214</v>
      </c>
      <c r="C51" s="107"/>
      <c r="D51" s="107"/>
      <c r="E51" s="107"/>
      <c r="F51" s="107"/>
      <c r="G51" s="107"/>
      <c r="H51" s="107"/>
      <c r="I51" s="107"/>
      <c r="J51" s="107"/>
      <c r="K51" s="107"/>
      <c r="L51" s="108"/>
    </row>
    <row r="52" spans="2:12" x14ac:dyDescent="0.2">
      <c r="B52" s="37"/>
      <c r="C52" s="38"/>
      <c r="D52" s="38"/>
      <c r="E52" s="38"/>
      <c r="F52" s="38"/>
      <c r="G52" s="38"/>
      <c r="H52" s="38"/>
      <c r="I52" s="38"/>
      <c r="J52" s="38"/>
      <c r="K52" s="38"/>
      <c r="L52" s="39"/>
    </row>
  </sheetData>
  <sheetProtection password="E11D" sheet="1" objects="1" scenarios="1"/>
  <mergeCells count="23">
    <mergeCell ref="B20:L20"/>
    <mergeCell ref="B26:L26"/>
    <mergeCell ref="B2:L2"/>
    <mergeCell ref="B9:L9"/>
    <mergeCell ref="B10:L10"/>
    <mergeCell ref="B11:L11"/>
    <mergeCell ref="B12:L12"/>
    <mergeCell ref="M6:N6"/>
    <mergeCell ref="B50:L50"/>
    <mergeCell ref="B51:L51"/>
    <mergeCell ref="B38:L38"/>
    <mergeCell ref="B40:L40"/>
    <mergeCell ref="B47:L47"/>
    <mergeCell ref="B48:L48"/>
    <mergeCell ref="B49:L49"/>
    <mergeCell ref="B27:L27"/>
    <mergeCell ref="B28:L28"/>
    <mergeCell ref="B30:L30"/>
    <mergeCell ref="B36:L36"/>
    <mergeCell ref="B37:L37"/>
    <mergeCell ref="B17:L17"/>
    <mergeCell ref="B18:L18"/>
    <mergeCell ref="B19:L19"/>
  </mergeCells>
  <hyperlinks>
    <hyperlink ref="M6"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1:N54"/>
  <sheetViews>
    <sheetView showGridLines="0" showRowColHeaders="0" workbookViewId="0"/>
  </sheetViews>
  <sheetFormatPr baseColWidth="10" defaultRowHeight="12.75" x14ac:dyDescent="0.2"/>
  <cols>
    <col min="1" max="1" width="1.375" customWidth="1"/>
  </cols>
  <sheetData>
    <row r="1" spans="2:14" ht="8.25" customHeight="1" x14ac:dyDescent="0.2"/>
    <row r="2" spans="2:14" ht="15" x14ac:dyDescent="0.2">
      <c r="B2" s="149" t="s">
        <v>173</v>
      </c>
      <c r="C2" s="150"/>
      <c r="D2" s="150"/>
      <c r="E2" s="150"/>
      <c r="F2" s="150"/>
      <c r="G2" s="150"/>
      <c r="H2" s="150"/>
      <c r="I2" s="150"/>
      <c r="J2" s="150"/>
      <c r="K2" s="150"/>
      <c r="L2" s="151"/>
    </row>
    <row r="3" spans="2:14" x14ac:dyDescent="0.2">
      <c r="B3" s="42"/>
      <c r="C3" s="32"/>
      <c r="D3" s="32"/>
      <c r="E3" s="32"/>
      <c r="F3" s="32"/>
      <c r="G3" s="32"/>
      <c r="H3" s="32"/>
      <c r="I3" s="32"/>
      <c r="J3" s="32"/>
      <c r="K3" s="32"/>
      <c r="L3" s="33"/>
    </row>
    <row r="4" spans="2:14" x14ac:dyDescent="0.2">
      <c r="B4" s="43" t="s">
        <v>217</v>
      </c>
      <c r="C4" s="17"/>
      <c r="D4" s="17"/>
      <c r="E4" s="17"/>
      <c r="F4" s="17"/>
      <c r="G4" s="17"/>
      <c r="H4" s="17"/>
      <c r="I4" s="17"/>
      <c r="J4" s="17"/>
      <c r="K4" s="17"/>
      <c r="L4" s="35"/>
    </row>
    <row r="5" spans="2:14" x14ac:dyDescent="0.2">
      <c r="B5" s="47" t="s">
        <v>215</v>
      </c>
      <c r="C5" s="17"/>
      <c r="D5" s="17"/>
      <c r="E5" s="17"/>
      <c r="F5" s="17"/>
      <c r="G5" s="17"/>
      <c r="H5" s="17"/>
      <c r="I5" s="17"/>
      <c r="J5" s="17"/>
      <c r="K5" s="17"/>
      <c r="L5" s="35"/>
    </row>
    <row r="6" spans="2:14" x14ac:dyDescent="0.2">
      <c r="B6" s="36"/>
      <c r="C6" s="17"/>
      <c r="D6" s="17"/>
      <c r="E6" s="17"/>
      <c r="F6" s="17"/>
      <c r="G6" s="17"/>
      <c r="H6" s="17"/>
      <c r="I6" s="17"/>
      <c r="J6" s="17"/>
      <c r="K6" s="17"/>
      <c r="L6" s="35"/>
      <c r="M6" s="136" t="s">
        <v>122</v>
      </c>
      <c r="N6" s="136"/>
    </row>
    <row r="7" spans="2:14" ht="26.25" customHeight="1" x14ac:dyDescent="0.2">
      <c r="B7" s="148" t="s">
        <v>218</v>
      </c>
      <c r="C7" s="107"/>
      <c r="D7" s="107"/>
      <c r="E7" s="107"/>
      <c r="F7" s="107"/>
      <c r="G7" s="107"/>
      <c r="H7" s="107"/>
      <c r="I7" s="107"/>
      <c r="J7" s="107"/>
      <c r="K7" s="107"/>
      <c r="L7" s="108"/>
    </row>
    <row r="8" spans="2:14" ht="43.5" customHeight="1" x14ac:dyDescent="0.2">
      <c r="B8" s="148" t="s">
        <v>219</v>
      </c>
      <c r="C8" s="107"/>
      <c r="D8" s="107"/>
      <c r="E8" s="107"/>
      <c r="F8" s="107"/>
      <c r="G8" s="107"/>
      <c r="H8" s="107"/>
      <c r="I8" s="107"/>
      <c r="J8" s="107"/>
      <c r="K8" s="107"/>
      <c r="L8" s="108"/>
    </row>
    <row r="9" spans="2:14" ht="27" customHeight="1" x14ac:dyDescent="0.2">
      <c r="B9" s="148" t="s">
        <v>220</v>
      </c>
      <c r="C9" s="107"/>
      <c r="D9" s="107"/>
      <c r="E9" s="107"/>
      <c r="F9" s="107"/>
      <c r="G9" s="107"/>
      <c r="H9" s="107"/>
      <c r="I9" s="107"/>
      <c r="J9" s="107"/>
      <c r="K9" s="107"/>
      <c r="L9" s="108"/>
    </row>
    <row r="10" spans="2:14" ht="26.25" customHeight="1" x14ac:dyDescent="0.2">
      <c r="B10" s="148" t="s">
        <v>221</v>
      </c>
      <c r="C10" s="107"/>
      <c r="D10" s="107"/>
      <c r="E10" s="107"/>
      <c r="F10" s="107"/>
      <c r="G10" s="107"/>
      <c r="H10" s="107"/>
      <c r="I10" s="107"/>
      <c r="J10" s="107"/>
      <c r="K10" s="107"/>
      <c r="L10" s="108"/>
    </row>
    <row r="11" spans="2:14" ht="42" customHeight="1" x14ac:dyDescent="0.2">
      <c r="B11" s="148" t="s">
        <v>222</v>
      </c>
      <c r="C11" s="107"/>
      <c r="D11" s="107"/>
      <c r="E11" s="107"/>
      <c r="F11" s="107"/>
      <c r="G11" s="107"/>
      <c r="H11" s="107"/>
      <c r="I11" s="107"/>
      <c r="J11" s="107"/>
      <c r="K11" s="107"/>
      <c r="L11" s="108"/>
    </row>
    <row r="12" spans="2:14" x14ac:dyDescent="0.2">
      <c r="B12" s="37"/>
      <c r="C12" s="38"/>
      <c r="D12" s="38"/>
      <c r="E12" s="38"/>
      <c r="F12" s="38"/>
      <c r="G12" s="38"/>
      <c r="H12" s="38"/>
      <c r="I12" s="38"/>
      <c r="J12" s="38"/>
      <c r="K12" s="38"/>
      <c r="L12" s="39"/>
    </row>
    <row r="13" spans="2:14" x14ac:dyDescent="0.2">
      <c r="B13" s="42"/>
      <c r="C13" s="32"/>
      <c r="D13" s="32"/>
      <c r="E13" s="32"/>
      <c r="F13" s="32"/>
      <c r="G13" s="32"/>
      <c r="H13" s="32"/>
      <c r="I13" s="32"/>
      <c r="J13" s="32"/>
      <c r="K13" s="32"/>
      <c r="L13" s="33"/>
    </row>
    <row r="14" spans="2:14" x14ac:dyDescent="0.2">
      <c r="B14" s="43" t="s">
        <v>223</v>
      </c>
      <c r="C14" s="17"/>
      <c r="D14" s="17"/>
      <c r="E14" s="17"/>
      <c r="F14" s="17"/>
      <c r="G14" s="17"/>
      <c r="H14" s="17"/>
      <c r="I14" s="17"/>
      <c r="J14" s="17"/>
      <c r="K14" s="17"/>
      <c r="L14" s="35"/>
    </row>
    <row r="15" spans="2:14" x14ac:dyDescent="0.2">
      <c r="B15" s="47" t="s">
        <v>226</v>
      </c>
      <c r="C15" s="17"/>
      <c r="D15" s="17"/>
      <c r="E15" s="17"/>
      <c r="F15" s="17"/>
      <c r="G15" s="17"/>
      <c r="H15" s="17"/>
      <c r="I15" s="17"/>
      <c r="J15" s="17"/>
      <c r="K15" s="17"/>
      <c r="L15" s="35"/>
    </row>
    <row r="16" spans="2:14" x14ac:dyDescent="0.2">
      <c r="B16" s="34"/>
      <c r="C16" s="17"/>
      <c r="D16" s="17"/>
      <c r="E16" s="17"/>
      <c r="F16" s="17"/>
      <c r="G16" s="17"/>
      <c r="H16" s="17"/>
      <c r="I16" s="17"/>
      <c r="J16" s="17"/>
      <c r="K16" s="17"/>
      <c r="L16" s="35"/>
    </row>
    <row r="17" spans="2:12" ht="51.75" customHeight="1" x14ac:dyDescent="0.2">
      <c r="B17" s="148" t="s">
        <v>228</v>
      </c>
      <c r="C17" s="107"/>
      <c r="D17" s="107"/>
      <c r="E17" s="107"/>
      <c r="F17" s="107"/>
      <c r="G17" s="107"/>
      <c r="H17" s="107"/>
      <c r="I17" s="107"/>
      <c r="J17" s="107"/>
      <c r="K17" s="107"/>
      <c r="L17" s="108"/>
    </row>
    <row r="18" spans="2:12" x14ac:dyDescent="0.2">
      <c r="B18" s="36"/>
      <c r="C18" s="17"/>
      <c r="D18" s="17"/>
      <c r="E18" s="17"/>
      <c r="F18" s="17"/>
      <c r="G18" s="17"/>
      <c r="H18" s="17"/>
      <c r="I18" s="17"/>
      <c r="J18" s="17"/>
      <c r="K18" s="17"/>
      <c r="L18" s="35"/>
    </row>
    <row r="19" spans="2:12" ht="27" customHeight="1" x14ac:dyDescent="0.2">
      <c r="B19" s="148" t="s">
        <v>227</v>
      </c>
      <c r="C19" s="107"/>
      <c r="D19" s="107"/>
      <c r="E19" s="107"/>
      <c r="F19" s="107"/>
      <c r="G19" s="107"/>
      <c r="H19" s="107"/>
      <c r="I19" s="107"/>
      <c r="J19" s="107"/>
      <c r="K19" s="107"/>
      <c r="L19" s="108"/>
    </row>
    <row r="20" spans="2:12" ht="27" customHeight="1" x14ac:dyDescent="0.2">
      <c r="B20" s="148" t="s">
        <v>229</v>
      </c>
      <c r="C20" s="107"/>
      <c r="D20" s="107"/>
      <c r="E20" s="107"/>
      <c r="F20" s="107"/>
      <c r="G20" s="107"/>
      <c r="H20" s="107"/>
      <c r="I20" s="107"/>
      <c r="J20" s="107"/>
      <c r="K20" s="107"/>
      <c r="L20" s="108"/>
    </row>
    <row r="21" spans="2:12" ht="42" customHeight="1" x14ac:dyDescent="0.2">
      <c r="B21" s="148" t="s">
        <v>230</v>
      </c>
      <c r="C21" s="107"/>
      <c r="D21" s="107"/>
      <c r="E21" s="107"/>
      <c r="F21" s="107"/>
      <c r="G21" s="107"/>
      <c r="H21" s="107"/>
      <c r="I21" s="107"/>
      <c r="J21" s="107"/>
      <c r="K21" s="107"/>
      <c r="L21" s="108"/>
    </row>
    <row r="22" spans="2:12" ht="39.75" customHeight="1" x14ac:dyDescent="0.2">
      <c r="B22" s="148" t="s">
        <v>231</v>
      </c>
      <c r="C22" s="107"/>
      <c r="D22" s="107"/>
      <c r="E22" s="107"/>
      <c r="F22" s="107"/>
      <c r="G22" s="107"/>
      <c r="H22" s="107"/>
      <c r="I22" s="107"/>
      <c r="J22" s="107"/>
      <c r="K22" s="107"/>
      <c r="L22" s="108"/>
    </row>
    <row r="23" spans="2:12" x14ac:dyDescent="0.2">
      <c r="B23" s="37"/>
      <c r="C23" s="38"/>
      <c r="D23" s="38"/>
      <c r="E23" s="38"/>
      <c r="F23" s="38"/>
      <c r="G23" s="38"/>
      <c r="H23" s="38"/>
      <c r="I23" s="38"/>
      <c r="J23" s="38"/>
      <c r="K23" s="38"/>
      <c r="L23" s="39"/>
    </row>
    <row r="24" spans="2:12" x14ac:dyDescent="0.2">
      <c r="B24" s="42"/>
      <c r="C24" s="32"/>
      <c r="D24" s="32"/>
      <c r="E24" s="32"/>
      <c r="F24" s="32"/>
      <c r="G24" s="32"/>
      <c r="H24" s="32"/>
      <c r="I24" s="32"/>
      <c r="J24" s="32"/>
      <c r="K24" s="32"/>
      <c r="L24" s="33"/>
    </row>
    <row r="25" spans="2:12" x14ac:dyDescent="0.2">
      <c r="B25" s="43" t="s">
        <v>224</v>
      </c>
      <c r="C25" s="17"/>
      <c r="D25" s="17"/>
      <c r="E25" s="17"/>
      <c r="F25" s="17"/>
      <c r="G25" s="17"/>
      <c r="H25" s="17"/>
      <c r="I25" s="17"/>
      <c r="J25" s="17"/>
      <c r="K25" s="17"/>
      <c r="L25" s="35"/>
    </row>
    <row r="26" spans="2:12" x14ac:dyDescent="0.2">
      <c r="B26" s="47" t="s">
        <v>225</v>
      </c>
      <c r="C26" s="17"/>
      <c r="D26" s="17"/>
      <c r="E26" s="17"/>
      <c r="F26" s="17"/>
      <c r="G26" s="17"/>
      <c r="H26" s="17"/>
      <c r="I26" s="17"/>
      <c r="J26" s="17"/>
      <c r="K26" s="17"/>
      <c r="L26" s="35"/>
    </row>
    <row r="27" spans="2:12" x14ac:dyDescent="0.2">
      <c r="B27" s="34"/>
      <c r="C27" s="17"/>
      <c r="D27" s="17"/>
      <c r="E27" s="17"/>
      <c r="F27" s="17"/>
      <c r="G27" s="17"/>
      <c r="H27" s="17"/>
      <c r="I27" s="17"/>
      <c r="J27" s="17"/>
      <c r="K27" s="17"/>
      <c r="L27" s="35"/>
    </row>
    <row r="28" spans="2:12" x14ac:dyDescent="0.2">
      <c r="B28" s="36" t="s">
        <v>216</v>
      </c>
      <c r="C28" s="17"/>
      <c r="D28" s="17"/>
      <c r="E28" s="17"/>
      <c r="F28" s="17"/>
      <c r="G28" s="17"/>
      <c r="H28" s="17"/>
      <c r="I28" s="17"/>
      <c r="J28" s="17"/>
      <c r="K28" s="17"/>
      <c r="L28" s="35"/>
    </row>
    <row r="29" spans="2:12" ht="30.75" customHeight="1" x14ac:dyDescent="0.2">
      <c r="B29" s="148" t="s">
        <v>235</v>
      </c>
      <c r="C29" s="107"/>
      <c r="D29" s="107"/>
      <c r="E29" s="107"/>
      <c r="F29" s="107"/>
      <c r="G29" s="107"/>
      <c r="H29" s="107"/>
      <c r="I29" s="107"/>
      <c r="J29" s="107"/>
      <c r="K29" s="107"/>
      <c r="L29" s="108"/>
    </row>
    <row r="30" spans="2:12" ht="29.25" customHeight="1" x14ac:dyDescent="0.2">
      <c r="B30" s="148" t="s">
        <v>236</v>
      </c>
      <c r="C30" s="107"/>
      <c r="D30" s="107"/>
      <c r="E30" s="107"/>
      <c r="F30" s="107"/>
      <c r="G30" s="107"/>
      <c r="H30" s="107"/>
      <c r="I30" s="107"/>
      <c r="J30" s="107"/>
      <c r="K30" s="107"/>
      <c r="L30" s="108"/>
    </row>
    <row r="31" spans="2:12" x14ac:dyDescent="0.2">
      <c r="B31" s="34" t="s">
        <v>237</v>
      </c>
      <c r="C31" s="17"/>
      <c r="D31" s="17"/>
      <c r="E31" s="17"/>
      <c r="F31" s="17"/>
      <c r="G31" s="17"/>
      <c r="H31" s="17"/>
      <c r="I31" s="17"/>
      <c r="J31" s="17"/>
      <c r="K31" s="17"/>
      <c r="L31" s="35"/>
    </row>
    <row r="32" spans="2:12" ht="27" customHeight="1" x14ac:dyDescent="0.2">
      <c r="B32" s="148" t="s">
        <v>238</v>
      </c>
      <c r="C32" s="107"/>
      <c r="D32" s="107"/>
      <c r="E32" s="107"/>
      <c r="F32" s="107"/>
      <c r="G32" s="107"/>
      <c r="H32" s="107"/>
      <c r="I32" s="107"/>
      <c r="J32" s="107"/>
      <c r="K32" s="107"/>
      <c r="L32" s="108"/>
    </row>
    <row r="33" spans="2:12" x14ac:dyDescent="0.2">
      <c r="B33" s="34" t="s">
        <v>239</v>
      </c>
      <c r="C33" s="17"/>
      <c r="D33" s="17"/>
      <c r="E33" s="17"/>
      <c r="F33" s="17"/>
      <c r="G33" s="17"/>
      <c r="H33" s="17"/>
      <c r="I33" s="17"/>
      <c r="J33" s="17"/>
      <c r="K33" s="17"/>
      <c r="L33" s="35"/>
    </row>
    <row r="34" spans="2:12" x14ac:dyDescent="0.2">
      <c r="B34" s="53"/>
      <c r="C34" s="38"/>
      <c r="D34" s="38"/>
      <c r="E34" s="38"/>
      <c r="F34" s="38"/>
      <c r="G34" s="38"/>
      <c r="H34" s="38"/>
      <c r="I34" s="38"/>
      <c r="J34" s="38"/>
      <c r="K34" s="38"/>
      <c r="L34" s="39"/>
    </row>
    <row r="35" spans="2:12" x14ac:dyDescent="0.2">
      <c r="B35" s="42"/>
      <c r="C35" s="32"/>
      <c r="D35" s="32"/>
      <c r="E35" s="32"/>
      <c r="F35" s="32"/>
      <c r="G35" s="32"/>
      <c r="H35" s="32"/>
      <c r="I35" s="32"/>
      <c r="J35" s="32"/>
      <c r="K35" s="32"/>
      <c r="L35" s="33"/>
    </row>
    <row r="36" spans="2:12" x14ac:dyDescent="0.2">
      <c r="B36" s="43" t="s">
        <v>232</v>
      </c>
      <c r="C36" s="17"/>
      <c r="D36" s="17"/>
      <c r="E36" s="17"/>
      <c r="F36" s="17"/>
      <c r="G36" s="17"/>
      <c r="H36" s="17"/>
      <c r="I36" s="17"/>
      <c r="J36" s="17"/>
      <c r="K36" s="17"/>
      <c r="L36" s="35"/>
    </row>
    <row r="37" spans="2:12" x14ac:dyDescent="0.2">
      <c r="B37" s="47" t="s">
        <v>240</v>
      </c>
      <c r="C37" s="52"/>
      <c r="D37" s="52"/>
      <c r="E37" s="52"/>
      <c r="F37" s="52"/>
      <c r="G37" s="52"/>
      <c r="H37" s="52"/>
      <c r="I37" s="52"/>
      <c r="J37" s="52"/>
      <c r="K37" s="52"/>
      <c r="L37" s="54"/>
    </row>
    <row r="38" spans="2:12" x14ac:dyDescent="0.2">
      <c r="B38" s="36"/>
      <c r="C38" s="17"/>
      <c r="D38" s="17"/>
      <c r="E38" s="17"/>
      <c r="F38" s="17"/>
      <c r="G38" s="17"/>
      <c r="H38" s="17"/>
      <c r="I38" s="17"/>
      <c r="J38" s="17"/>
      <c r="K38" s="17"/>
      <c r="L38" s="35"/>
    </row>
    <row r="39" spans="2:12" ht="27" customHeight="1" x14ac:dyDescent="0.2">
      <c r="B39" s="148" t="s">
        <v>241</v>
      </c>
      <c r="C39" s="107"/>
      <c r="D39" s="107"/>
      <c r="E39" s="107"/>
      <c r="F39" s="107"/>
      <c r="G39" s="107"/>
      <c r="H39" s="107"/>
      <c r="I39" s="107"/>
      <c r="J39" s="107"/>
      <c r="K39" s="107"/>
      <c r="L39" s="108"/>
    </row>
    <row r="40" spans="2:12" ht="27" customHeight="1" x14ac:dyDescent="0.2">
      <c r="B40" s="157" t="s">
        <v>242</v>
      </c>
      <c r="C40" s="152"/>
      <c r="D40" s="152"/>
      <c r="E40" s="152"/>
      <c r="F40" s="152"/>
      <c r="G40" s="152"/>
      <c r="H40" s="152"/>
      <c r="I40" s="152"/>
      <c r="J40" s="152"/>
      <c r="K40" s="152"/>
      <c r="L40" s="153"/>
    </row>
    <row r="41" spans="2:12" x14ac:dyDescent="0.2">
      <c r="B41" s="34" t="s">
        <v>243</v>
      </c>
      <c r="C41" s="17"/>
      <c r="D41" s="17"/>
      <c r="E41" s="17"/>
      <c r="F41" s="17"/>
      <c r="G41" s="17"/>
      <c r="H41" s="17"/>
      <c r="I41" s="17"/>
      <c r="J41" s="17"/>
      <c r="K41" s="17"/>
      <c r="L41" s="35"/>
    </row>
    <row r="42" spans="2:12" ht="27" customHeight="1" x14ac:dyDescent="0.2">
      <c r="B42" s="148" t="s">
        <v>244</v>
      </c>
      <c r="C42" s="107"/>
      <c r="D42" s="107"/>
      <c r="E42" s="107"/>
      <c r="F42" s="107"/>
      <c r="G42" s="107"/>
      <c r="H42" s="107"/>
      <c r="I42" s="107"/>
      <c r="J42" s="107"/>
      <c r="K42" s="107"/>
      <c r="L42" s="108"/>
    </row>
    <row r="43" spans="2:12" ht="26.25" customHeight="1" x14ac:dyDescent="0.2">
      <c r="B43" s="148" t="s">
        <v>245</v>
      </c>
      <c r="C43" s="107"/>
      <c r="D43" s="107"/>
      <c r="E43" s="107"/>
      <c r="F43" s="107"/>
      <c r="G43" s="107"/>
      <c r="H43" s="107"/>
      <c r="I43" s="107"/>
      <c r="J43" s="107"/>
      <c r="K43" s="107"/>
      <c r="L43" s="108"/>
    </row>
    <row r="44" spans="2:12" ht="24.75" customHeight="1" x14ac:dyDescent="0.2">
      <c r="B44" s="148" t="s">
        <v>246</v>
      </c>
      <c r="C44" s="107"/>
      <c r="D44" s="107"/>
      <c r="E44" s="107"/>
      <c r="F44" s="107"/>
      <c r="G44" s="107"/>
      <c r="H44" s="107"/>
      <c r="I44" s="107"/>
      <c r="J44" s="107"/>
      <c r="K44" s="107"/>
      <c r="L44" s="108"/>
    </row>
    <row r="45" spans="2:12" x14ac:dyDescent="0.2">
      <c r="B45" s="37"/>
      <c r="C45" s="38"/>
      <c r="D45" s="38"/>
      <c r="E45" s="38"/>
      <c r="F45" s="38"/>
      <c r="G45" s="38"/>
      <c r="H45" s="38"/>
      <c r="I45" s="38"/>
      <c r="J45" s="38"/>
      <c r="K45" s="38"/>
      <c r="L45" s="39"/>
    </row>
    <row r="46" spans="2:12" x14ac:dyDescent="0.2">
      <c r="B46" s="42"/>
      <c r="C46" s="32"/>
      <c r="D46" s="32"/>
      <c r="E46" s="32"/>
      <c r="F46" s="32"/>
      <c r="G46" s="32"/>
      <c r="H46" s="32"/>
      <c r="I46" s="32"/>
      <c r="J46" s="32"/>
      <c r="K46" s="32"/>
      <c r="L46" s="33"/>
    </row>
    <row r="47" spans="2:12" x14ac:dyDescent="0.2">
      <c r="B47" s="43" t="s">
        <v>233</v>
      </c>
      <c r="C47" s="17"/>
      <c r="D47" s="17"/>
      <c r="E47" s="17"/>
      <c r="F47" s="17"/>
      <c r="G47" s="17"/>
      <c r="H47" s="17"/>
      <c r="I47" s="17"/>
      <c r="J47" s="17"/>
      <c r="K47" s="17"/>
      <c r="L47" s="35"/>
    </row>
    <row r="48" spans="2:12" x14ac:dyDescent="0.2">
      <c r="B48" s="47" t="s">
        <v>234</v>
      </c>
      <c r="C48" s="17"/>
      <c r="D48" s="17"/>
      <c r="E48" s="17"/>
      <c r="F48" s="17"/>
      <c r="G48" s="17"/>
      <c r="H48" s="17"/>
      <c r="I48" s="17"/>
      <c r="J48" s="17"/>
      <c r="K48" s="17"/>
      <c r="L48" s="35"/>
    </row>
    <row r="49" spans="2:12" x14ac:dyDescent="0.2">
      <c r="B49" s="34"/>
      <c r="C49" s="17"/>
      <c r="D49" s="17"/>
      <c r="E49" s="17"/>
      <c r="F49" s="17"/>
      <c r="G49" s="17"/>
      <c r="H49" s="17"/>
      <c r="I49" s="17"/>
      <c r="J49" s="17"/>
      <c r="K49" s="17"/>
      <c r="L49" s="35"/>
    </row>
    <row r="50" spans="2:12" ht="40.5" customHeight="1" x14ac:dyDescent="0.2">
      <c r="B50" s="148" t="s">
        <v>247</v>
      </c>
      <c r="C50" s="107"/>
      <c r="D50" s="107"/>
      <c r="E50" s="107"/>
      <c r="F50" s="107"/>
      <c r="G50" s="107"/>
      <c r="H50" s="107"/>
      <c r="I50" s="107"/>
      <c r="J50" s="107"/>
      <c r="K50" s="107"/>
      <c r="L50" s="108"/>
    </row>
    <row r="51" spans="2:12" ht="29.25" customHeight="1" x14ac:dyDescent="0.2">
      <c r="B51" s="148" t="s">
        <v>248</v>
      </c>
      <c r="C51" s="107"/>
      <c r="D51" s="107"/>
      <c r="E51" s="107"/>
      <c r="F51" s="107"/>
      <c r="G51" s="107"/>
      <c r="H51" s="107"/>
      <c r="I51" s="107"/>
      <c r="J51" s="107"/>
      <c r="K51" s="107"/>
      <c r="L51" s="108"/>
    </row>
    <row r="52" spans="2:12" ht="27.75" customHeight="1" x14ac:dyDescent="0.2">
      <c r="B52" s="148" t="s">
        <v>249</v>
      </c>
      <c r="C52" s="107"/>
      <c r="D52" s="107"/>
      <c r="E52" s="107"/>
      <c r="F52" s="107"/>
      <c r="G52" s="107"/>
      <c r="H52" s="107"/>
      <c r="I52" s="107"/>
      <c r="J52" s="107"/>
      <c r="K52" s="107"/>
      <c r="L52" s="108"/>
    </row>
    <row r="53" spans="2:12" ht="29.25" customHeight="1" x14ac:dyDescent="0.2">
      <c r="B53" s="148" t="s">
        <v>250</v>
      </c>
      <c r="C53" s="107"/>
      <c r="D53" s="107"/>
      <c r="E53" s="107"/>
      <c r="F53" s="107"/>
      <c r="G53" s="107"/>
      <c r="H53" s="107"/>
      <c r="I53" s="107"/>
      <c r="J53" s="107"/>
      <c r="K53" s="107"/>
      <c r="L53" s="108"/>
    </row>
    <row r="54" spans="2:12" x14ac:dyDescent="0.2">
      <c r="B54" s="37"/>
      <c r="C54" s="38"/>
      <c r="D54" s="38"/>
      <c r="E54" s="38"/>
      <c r="F54" s="38"/>
      <c r="G54" s="38"/>
      <c r="H54" s="38"/>
      <c r="I54" s="38"/>
      <c r="J54" s="38"/>
      <c r="K54" s="38"/>
      <c r="L54" s="39"/>
    </row>
  </sheetData>
  <sheetProtection password="E11D" sheet="1" objects="1" scenarios="1"/>
  <mergeCells count="24">
    <mergeCell ref="B19:L19"/>
    <mergeCell ref="B20:L20"/>
    <mergeCell ref="B21:L21"/>
    <mergeCell ref="B2:L2"/>
    <mergeCell ref="B7:L7"/>
    <mergeCell ref="B8:L8"/>
    <mergeCell ref="B9:L9"/>
    <mergeCell ref="B10:L10"/>
    <mergeCell ref="M6:N6"/>
    <mergeCell ref="B51:L51"/>
    <mergeCell ref="B52:L52"/>
    <mergeCell ref="B53:L53"/>
    <mergeCell ref="B40:L40"/>
    <mergeCell ref="B42:L42"/>
    <mergeCell ref="B43:L43"/>
    <mergeCell ref="B44:L44"/>
    <mergeCell ref="B50:L50"/>
    <mergeCell ref="B22:L22"/>
    <mergeCell ref="B29:L29"/>
    <mergeCell ref="B30:L30"/>
    <mergeCell ref="B32:L32"/>
    <mergeCell ref="B39:L39"/>
    <mergeCell ref="B11:L11"/>
    <mergeCell ref="B17:L17"/>
  </mergeCells>
  <hyperlinks>
    <hyperlink ref="M6" r:id="rId1"/>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1:N37"/>
  <sheetViews>
    <sheetView showGridLines="0" showRowColHeaders="0" workbookViewId="0"/>
  </sheetViews>
  <sheetFormatPr baseColWidth="10" defaultRowHeight="12.75" x14ac:dyDescent="0.2"/>
  <cols>
    <col min="1" max="1" width="1.375" customWidth="1"/>
  </cols>
  <sheetData>
    <row r="1" spans="2:14" ht="8.25" customHeight="1" x14ac:dyDescent="0.2"/>
    <row r="2" spans="2:14" ht="15" x14ac:dyDescent="0.2">
      <c r="B2" s="149" t="s">
        <v>301</v>
      </c>
      <c r="C2" s="150"/>
      <c r="D2" s="150"/>
      <c r="E2" s="150"/>
      <c r="F2" s="150"/>
      <c r="G2" s="150"/>
      <c r="H2" s="150"/>
      <c r="I2" s="150"/>
      <c r="J2" s="150"/>
      <c r="K2" s="150"/>
      <c r="L2" s="151"/>
    </row>
    <row r="3" spans="2:14" x14ac:dyDescent="0.2">
      <c r="B3" s="42"/>
      <c r="C3" s="32"/>
      <c r="D3" s="32"/>
      <c r="E3" s="32"/>
      <c r="F3" s="32"/>
      <c r="G3" s="32"/>
      <c r="H3" s="32"/>
      <c r="I3" s="32"/>
      <c r="J3" s="32"/>
      <c r="K3" s="32"/>
      <c r="L3" s="33"/>
    </row>
    <row r="4" spans="2:14" x14ac:dyDescent="0.2">
      <c r="B4" s="43" t="s">
        <v>251</v>
      </c>
      <c r="C4" s="17"/>
      <c r="D4" s="17"/>
      <c r="E4" s="17"/>
      <c r="F4" s="17"/>
      <c r="G4" s="17"/>
      <c r="H4" s="17"/>
      <c r="I4" s="17"/>
      <c r="J4" s="17"/>
      <c r="K4" s="17"/>
      <c r="L4" s="35"/>
    </row>
    <row r="5" spans="2:14" x14ac:dyDescent="0.2">
      <c r="B5" s="47" t="s">
        <v>256</v>
      </c>
      <c r="C5" s="17"/>
      <c r="D5" s="17"/>
      <c r="E5" s="17"/>
      <c r="F5" s="17"/>
      <c r="G5" s="17"/>
      <c r="H5" s="17"/>
      <c r="I5" s="17"/>
      <c r="J5" s="17"/>
      <c r="K5" s="17"/>
      <c r="L5" s="35"/>
    </row>
    <row r="6" spans="2:14" x14ac:dyDescent="0.2">
      <c r="B6" s="36"/>
      <c r="C6" s="17"/>
      <c r="D6" s="17"/>
      <c r="E6" s="17"/>
      <c r="F6" s="17"/>
      <c r="G6" s="17"/>
      <c r="H6" s="17"/>
      <c r="I6" s="17"/>
      <c r="J6" s="17"/>
      <c r="K6" s="17"/>
      <c r="L6" s="35"/>
      <c r="M6" s="136" t="s">
        <v>122</v>
      </c>
      <c r="N6" s="136"/>
    </row>
    <row r="7" spans="2:14" x14ac:dyDescent="0.2">
      <c r="B7" s="36" t="s">
        <v>257</v>
      </c>
      <c r="C7" s="17"/>
      <c r="D7" s="17"/>
      <c r="E7" s="17"/>
      <c r="F7" s="17"/>
      <c r="G7" s="17"/>
      <c r="H7" s="17"/>
      <c r="I7" s="17"/>
      <c r="J7" s="17"/>
      <c r="K7" s="17"/>
      <c r="L7" s="35"/>
    </row>
    <row r="8" spans="2:14" ht="25.5" customHeight="1" x14ac:dyDescent="0.2">
      <c r="B8" s="148" t="s">
        <v>258</v>
      </c>
      <c r="C8" s="107"/>
      <c r="D8" s="107"/>
      <c r="E8" s="107"/>
      <c r="F8" s="107"/>
      <c r="G8" s="107"/>
      <c r="H8" s="107"/>
      <c r="I8" s="107"/>
      <c r="J8" s="107"/>
      <c r="K8" s="107"/>
      <c r="L8" s="108"/>
    </row>
    <row r="9" spans="2:14" x14ac:dyDescent="0.2">
      <c r="B9" s="44"/>
      <c r="C9" s="45"/>
      <c r="D9" s="45"/>
      <c r="E9" s="45"/>
      <c r="F9" s="45"/>
      <c r="G9" s="45"/>
      <c r="H9" s="45"/>
      <c r="I9" s="45"/>
      <c r="J9" s="45"/>
      <c r="K9" s="45"/>
      <c r="L9" s="46"/>
    </row>
    <row r="10" spans="2:14" x14ac:dyDescent="0.2">
      <c r="B10" s="42"/>
      <c r="C10" s="32"/>
      <c r="D10" s="32"/>
      <c r="E10" s="32"/>
      <c r="F10" s="32"/>
      <c r="G10" s="32"/>
      <c r="H10" s="32"/>
      <c r="I10" s="32"/>
      <c r="J10" s="32"/>
      <c r="K10" s="32"/>
      <c r="L10" s="33"/>
    </row>
    <row r="11" spans="2:14" x14ac:dyDescent="0.2">
      <c r="B11" s="43" t="s">
        <v>252</v>
      </c>
      <c r="C11" s="17"/>
      <c r="D11" s="17"/>
      <c r="E11" s="17"/>
      <c r="F11" s="17"/>
      <c r="G11" s="17"/>
      <c r="H11" s="17"/>
      <c r="I11" s="17"/>
      <c r="J11" s="17"/>
      <c r="K11" s="17"/>
      <c r="L11" s="35"/>
    </row>
    <row r="12" spans="2:14" x14ac:dyDescent="0.2">
      <c r="B12" s="47" t="s">
        <v>259</v>
      </c>
      <c r="C12" s="17"/>
      <c r="D12" s="17"/>
      <c r="E12" s="17"/>
      <c r="F12" s="17"/>
      <c r="G12" s="17"/>
      <c r="H12" s="17"/>
      <c r="I12" s="17"/>
      <c r="J12" s="17"/>
      <c r="K12" s="17"/>
      <c r="L12" s="35"/>
    </row>
    <row r="13" spans="2:14" x14ac:dyDescent="0.2">
      <c r="B13" s="36"/>
      <c r="C13" s="17"/>
      <c r="D13" s="17"/>
      <c r="E13" s="17"/>
      <c r="F13" s="17"/>
      <c r="G13" s="17"/>
      <c r="H13" s="17"/>
      <c r="I13" s="17"/>
      <c r="J13" s="17"/>
      <c r="K13" s="17"/>
      <c r="L13" s="35"/>
    </row>
    <row r="14" spans="2:14" ht="26.25" customHeight="1" x14ac:dyDescent="0.2">
      <c r="B14" s="148" t="s">
        <v>260</v>
      </c>
      <c r="C14" s="107"/>
      <c r="D14" s="107"/>
      <c r="E14" s="107"/>
      <c r="F14" s="107"/>
      <c r="G14" s="107"/>
      <c r="H14" s="107"/>
      <c r="I14" s="107"/>
      <c r="J14" s="107"/>
      <c r="K14" s="107"/>
      <c r="L14" s="108"/>
    </row>
    <row r="15" spans="2:14" x14ac:dyDescent="0.2">
      <c r="B15" s="37"/>
      <c r="C15" s="38"/>
      <c r="D15" s="38"/>
      <c r="E15" s="38"/>
      <c r="F15" s="38"/>
      <c r="G15" s="38"/>
      <c r="H15" s="38"/>
      <c r="I15" s="38"/>
      <c r="J15" s="38"/>
      <c r="K15" s="38"/>
      <c r="L15" s="39"/>
    </row>
    <row r="16" spans="2:14" x14ac:dyDescent="0.2">
      <c r="B16" s="42"/>
      <c r="C16" s="32"/>
      <c r="D16" s="32"/>
      <c r="E16" s="32"/>
      <c r="F16" s="32"/>
      <c r="G16" s="32"/>
      <c r="H16" s="32"/>
      <c r="I16" s="32"/>
      <c r="J16" s="32"/>
      <c r="K16" s="32"/>
      <c r="L16" s="33"/>
    </row>
    <row r="17" spans="2:12" x14ac:dyDescent="0.2">
      <c r="B17" s="43" t="s">
        <v>253</v>
      </c>
      <c r="C17" s="17"/>
      <c r="D17" s="17"/>
      <c r="E17" s="17"/>
      <c r="F17" s="17"/>
      <c r="G17" s="17"/>
      <c r="H17" s="17"/>
      <c r="I17" s="17"/>
      <c r="J17" s="17"/>
      <c r="K17" s="17"/>
      <c r="L17" s="35"/>
    </row>
    <row r="18" spans="2:12" x14ac:dyDescent="0.2">
      <c r="B18" s="47" t="s">
        <v>261</v>
      </c>
      <c r="C18" s="17"/>
      <c r="D18" s="17"/>
      <c r="E18" s="17"/>
      <c r="F18" s="17"/>
      <c r="G18" s="17"/>
      <c r="H18" s="17"/>
      <c r="I18" s="17"/>
      <c r="J18" s="17"/>
      <c r="K18" s="17"/>
      <c r="L18" s="35"/>
    </row>
    <row r="19" spans="2:12" x14ac:dyDescent="0.2">
      <c r="B19" s="36"/>
      <c r="C19" s="17"/>
      <c r="D19" s="17"/>
      <c r="E19" s="17"/>
      <c r="F19" s="17"/>
      <c r="G19" s="17"/>
      <c r="H19" s="17"/>
      <c r="I19" s="17"/>
      <c r="J19" s="17"/>
      <c r="K19" s="17"/>
      <c r="L19" s="35"/>
    </row>
    <row r="20" spans="2:12" ht="27" customHeight="1" x14ac:dyDescent="0.2">
      <c r="B20" s="148" t="s">
        <v>262</v>
      </c>
      <c r="C20" s="107"/>
      <c r="D20" s="107"/>
      <c r="E20" s="107"/>
      <c r="F20" s="107"/>
      <c r="G20" s="107"/>
      <c r="H20" s="107"/>
      <c r="I20" s="107"/>
      <c r="J20" s="107"/>
      <c r="K20" s="107"/>
      <c r="L20" s="108"/>
    </row>
    <row r="21" spans="2:12" ht="27" customHeight="1" x14ac:dyDescent="0.2">
      <c r="B21" s="157" t="s">
        <v>263</v>
      </c>
      <c r="C21" s="152"/>
      <c r="D21" s="152"/>
      <c r="E21" s="152"/>
      <c r="F21" s="152"/>
      <c r="G21" s="152"/>
      <c r="H21" s="152"/>
      <c r="I21" s="152"/>
      <c r="J21" s="152"/>
      <c r="K21" s="152"/>
      <c r="L21" s="153"/>
    </row>
    <row r="22" spans="2:12" x14ac:dyDescent="0.2">
      <c r="B22" s="55"/>
      <c r="C22" s="56"/>
      <c r="D22" s="56"/>
      <c r="E22" s="56"/>
      <c r="F22" s="56"/>
      <c r="G22" s="56"/>
      <c r="H22" s="56"/>
      <c r="I22" s="56"/>
      <c r="J22" s="56"/>
      <c r="K22" s="56"/>
      <c r="L22" s="57"/>
    </row>
    <row r="23" spans="2:12" x14ac:dyDescent="0.2">
      <c r="B23" s="42"/>
      <c r="C23" s="32"/>
      <c r="D23" s="32"/>
      <c r="E23" s="32"/>
      <c r="F23" s="32"/>
      <c r="G23" s="32"/>
      <c r="H23" s="32"/>
      <c r="I23" s="32"/>
      <c r="J23" s="32"/>
      <c r="K23" s="32"/>
      <c r="L23" s="33"/>
    </row>
    <row r="24" spans="2:12" x14ac:dyDescent="0.2">
      <c r="B24" s="43" t="s">
        <v>254</v>
      </c>
      <c r="C24" s="17"/>
      <c r="D24" s="17"/>
      <c r="E24" s="17"/>
      <c r="F24" s="17"/>
      <c r="G24" s="17"/>
      <c r="H24" s="17"/>
      <c r="I24" s="17"/>
      <c r="J24" s="17"/>
      <c r="K24" s="17"/>
      <c r="L24" s="35"/>
    </row>
    <row r="25" spans="2:12" x14ac:dyDescent="0.2">
      <c r="B25" s="47" t="s">
        <v>264</v>
      </c>
      <c r="C25" s="17"/>
      <c r="D25" s="17"/>
      <c r="E25" s="17"/>
      <c r="F25" s="17"/>
      <c r="G25" s="17"/>
      <c r="H25" s="17"/>
      <c r="I25" s="17"/>
      <c r="J25" s="17"/>
      <c r="K25" s="17"/>
      <c r="L25" s="35"/>
    </row>
    <row r="26" spans="2:12" x14ac:dyDescent="0.2">
      <c r="B26" s="36"/>
      <c r="C26" s="17"/>
      <c r="D26" s="17"/>
      <c r="E26" s="17"/>
      <c r="F26" s="17"/>
      <c r="G26" s="17"/>
      <c r="H26" s="17"/>
      <c r="I26" s="17"/>
      <c r="J26" s="17"/>
      <c r="K26" s="17"/>
      <c r="L26" s="35"/>
    </row>
    <row r="27" spans="2:12" ht="31.5" customHeight="1" x14ac:dyDescent="0.2">
      <c r="B27" s="148" t="s">
        <v>265</v>
      </c>
      <c r="C27" s="107"/>
      <c r="D27" s="107"/>
      <c r="E27" s="107"/>
      <c r="F27" s="107"/>
      <c r="G27" s="107"/>
      <c r="H27" s="107"/>
      <c r="I27" s="107"/>
      <c r="J27" s="107"/>
      <c r="K27" s="107"/>
      <c r="L27" s="108"/>
    </row>
    <row r="28" spans="2:12" ht="26.25" customHeight="1" x14ac:dyDescent="0.2">
      <c r="B28" s="148" t="s">
        <v>267</v>
      </c>
      <c r="C28" s="107"/>
      <c r="D28" s="107"/>
      <c r="E28" s="107"/>
      <c r="F28" s="107"/>
      <c r="G28" s="107"/>
      <c r="H28" s="107"/>
      <c r="I28" s="107"/>
      <c r="J28" s="107"/>
      <c r="K28" s="107"/>
      <c r="L28" s="108"/>
    </row>
    <row r="29" spans="2:12" ht="31.5" customHeight="1" x14ac:dyDescent="0.2">
      <c r="B29" s="148" t="s">
        <v>266</v>
      </c>
      <c r="C29" s="107"/>
      <c r="D29" s="107"/>
      <c r="E29" s="107"/>
      <c r="F29" s="107"/>
      <c r="G29" s="107"/>
      <c r="H29" s="107"/>
      <c r="I29" s="107"/>
      <c r="J29" s="107"/>
      <c r="K29" s="107"/>
      <c r="L29" s="108"/>
    </row>
    <row r="30" spans="2:12" ht="39" customHeight="1" x14ac:dyDescent="0.2">
      <c r="B30" s="157" t="s">
        <v>268</v>
      </c>
      <c r="C30" s="152"/>
      <c r="D30" s="152"/>
      <c r="E30" s="152"/>
      <c r="F30" s="152"/>
      <c r="G30" s="152"/>
      <c r="H30" s="152"/>
      <c r="I30" s="152"/>
      <c r="J30" s="152"/>
      <c r="K30" s="152"/>
      <c r="L30" s="153"/>
    </row>
    <row r="31" spans="2:12" x14ac:dyDescent="0.2">
      <c r="B31" s="37"/>
      <c r="C31" s="38"/>
      <c r="D31" s="38"/>
      <c r="E31" s="38"/>
      <c r="F31" s="38"/>
      <c r="G31" s="38"/>
      <c r="H31" s="38"/>
      <c r="I31" s="38"/>
      <c r="J31" s="38"/>
      <c r="K31" s="38"/>
      <c r="L31" s="39"/>
    </row>
    <row r="32" spans="2:12" x14ac:dyDescent="0.2">
      <c r="B32" s="42"/>
      <c r="C32" s="32"/>
      <c r="D32" s="32"/>
      <c r="E32" s="32"/>
      <c r="F32" s="32"/>
      <c r="G32" s="32"/>
      <c r="H32" s="32"/>
      <c r="I32" s="32"/>
      <c r="J32" s="32"/>
      <c r="K32" s="32"/>
      <c r="L32" s="33"/>
    </row>
    <row r="33" spans="2:12" x14ac:dyDescent="0.2">
      <c r="B33" s="43" t="s">
        <v>255</v>
      </c>
      <c r="C33" s="17"/>
      <c r="D33" s="17"/>
      <c r="E33" s="17"/>
      <c r="F33" s="17"/>
      <c r="G33" s="17"/>
      <c r="H33" s="17"/>
      <c r="I33" s="17"/>
      <c r="J33" s="17"/>
      <c r="K33" s="17"/>
      <c r="L33" s="35"/>
    </row>
    <row r="34" spans="2:12" x14ac:dyDescent="0.2">
      <c r="B34" s="47" t="s">
        <v>269</v>
      </c>
      <c r="C34" s="17"/>
      <c r="D34" s="17"/>
      <c r="E34" s="17"/>
      <c r="F34" s="17"/>
      <c r="G34" s="17"/>
      <c r="H34" s="17"/>
      <c r="I34" s="17"/>
      <c r="J34" s="17"/>
      <c r="K34" s="17"/>
      <c r="L34" s="35"/>
    </row>
    <row r="35" spans="2:12" x14ac:dyDescent="0.2">
      <c r="B35" s="36"/>
      <c r="C35" s="17"/>
      <c r="D35" s="17"/>
      <c r="E35" s="17"/>
      <c r="F35" s="17"/>
      <c r="G35" s="17"/>
      <c r="H35" s="17"/>
      <c r="I35" s="17"/>
      <c r="J35" s="17"/>
      <c r="K35" s="17"/>
      <c r="L35" s="35"/>
    </row>
    <row r="36" spans="2:12" ht="28.5" customHeight="1" x14ac:dyDescent="0.2">
      <c r="B36" s="148" t="s">
        <v>270</v>
      </c>
      <c r="C36" s="107"/>
      <c r="D36" s="107"/>
      <c r="E36" s="107"/>
      <c r="F36" s="107"/>
      <c r="G36" s="107"/>
      <c r="H36" s="107"/>
      <c r="I36" s="107"/>
      <c r="J36" s="107"/>
      <c r="K36" s="107"/>
      <c r="L36" s="108"/>
    </row>
    <row r="37" spans="2:12" x14ac:dyDescent="0.2">
      <c r="B37" s="37"/>
      <c r="C37" s="38"/>
      <c r="D37" s="38"/>
      <c r="E37" s="38"/>
      <c r="F37" s="38"/>
      <c r="G37" s="38"/>
      <c r="H37" s="38"/>
      <c r="I37" s="38"/>
      <c r="J37" s="38"/>
      <c r="K37" s="38"/>
      <c r="L37" s="39"/>
    </row>
  </sheetData>
  <sheetProtection password="E11D" sheet="1" objects="1" scenarios="1"/>
  <mergeCells count="11">
    <mergeCell ref="B36:L36"/>
    <mergeCell ref="B2:L2"/>
    <mergeCell ref="B8:L8"/>
    <mergeCell ref="B14:L14"/>
    <mergeCell ref="B20:L20"/>
    <mergeCell ref="B21:L21"/>
    <mergeCell ref="M6:N6"/>
    <mergeCell ref="B27:L27"/>
    <mergeCell ref="B29:L29"/>
    <mergeCell ref="B28:L28"/>
    <mergeCell ref="B30:L30"/>
  </mergeCells>
  <hyperlinks>
    <hyperlink ref="M6"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Présentation</vt:lpstr>
      <vt:lpstr>Coordonnées</vt:lpstr>
      <vt:lpstr>4A-V1</vt:lpstr>
      <vt:lpstr>4A-V2</vt:lpstr>
      <vt:lpstr>4A-V3</vt:lpstr>
      <vt:lpstr>Résumé</vt:lpstr>
      <vt:lpstr>Agressivité</vt:lpstr>
      <vt:lpstr>Anxiété</vt:lpstr>
      <vt:lpstr>Attachement</vt:lpstr>
      <vt:lpstr>Autocontrôles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ZOOPSY</dc:creator>
  <cp:lastModifiedBy>Dominique LACHAPELE</cp:lastModifiedBy>
  <cp:lastPrinted>2018-11-05T15:15:34Z</cp:lastPrinted>
  <dcterms:created xsi:type="dcterms:W3CDTF">2018-09-17T07:38:32Z</dcterms:created>
  <dcterms:modified xsi:type="dcterms:W3CDTF">2018-11-13T15:03:21Z</dcterms:modified>
</cp:coreProperties>
</file>